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fide3\Desktop\ESTADOS FINANCIEROS MARZO 2024\"/>
    </mc:Choice>
  </mc:AlternateContent>
  <bookViews>
    <workbookView xWindow="0" yWindow="0" windowWidth="14175" windowHeight="12255"/>
  </bookViews>
  <sheets>
    <sheet name="F1" sheetId="6" r:id="rId1"/>
    <sheet name="F2" sheetId="7" state="hidden" r:id="rId2"/>
    <sheet name="F3" sheetId="8" state="hidden" r:id="rId3"/>
    <sheet name="F4" sheetId="10" state="hidden" r:id="rId4"/>
    <sheet name="F5" sheetId="9" state="hidden" r:id="rId5"/>
    <sheet name="F6a" sheetId="1" state="hidden" r:id="rId6"/>
    <sheet name="F6b" sheetId="2" state="hidden" r:id="rId7"/>
    <sheet name="F6c" sheetId="3" state="hidden" r:id="rId8"/>
    <sheet name="F6d" sheetId="4" state="hidden" r:id="rId9"/>
    <sheet name="Anexo 3_Guía" sheetId="12" state="hidden" r:id="rId10"/>
  </sheets>
  <externalReferences>
    <externalReference r:id="rId11"/>
  </externalReferences>
  <definedNames>
    <definedName name="_xlnm._FilterDatabase" localSheetId="9" hidden="1">'Anexo 3_Guía'!$B$4:$J$67</definedName>
    <definedName name="ANIO">'[1]Info General'!$D$20</definedName>
    <definedName name="_xlnm.Print_Area" localSheetId="1">'F2'!$A$1:$H$51</definedName>
    <definedName name="_xlnm.Print_Area" localSheetId="3">'F4'!$A$1:$D$80</definedName>
    <definedName name="_xlnm.Print_Area" localSheetId="5">F6a!$A$1:$G$165</definedName>
    <definedName name="_xlnm.Print_Area" localSheetId="7">F6c!$A$1:$G$83</definedName>
    <definedName name="ENTE_PUBLICO_A">'[1]Info General'!$C$7</definedName>
    <definedName name="PERIODO_INFORME">'[1]Info General'!$C$14</definedName>
    <definedName name="_xlnm.Print_Titles" localSheetId="9">'Anexo 3_Guía'!$1:$1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E10" i="4"/>
  <c r="D10" i="4"/>
  <c r="C10" i="4"/>
  <c r="G26" i="12" s="1"/>
  <c r="B10" i="4"/>
  <c r="C60" i="6"/>
  <c r="B60" i="6"/>
  <c r="G47" i="12" l="1"/>
  <c r="G27" i="12"/>
  <c r="A2" i="7"/>
  <c r="A2" i="8" s="1"/>
  <c r="A2" i="10" s="1"/>
  <c r="A2" i="9" s="1"/>
  <c r="A2" i="1" s="1"/>
  <c r="A2" i="2" s="1"/>
  <c r="A2" i="3" s="1"/>
  <c r="A2" i="4" s="1"/>
  <c r="B53" i="3" l="1"/>
  <c r="F16" i="9"/>
  <c r="B13" i="7"/>
  <c r="D63" i="10" l="1"/>
  <c r="D71" i="10" s="1"/>
  <c r="D73" i="10" s="1"/>
  <c r="C63" i="10"/>
  <c r="C71" i="10" s="1"/>
  <c r="C73" i="10" s="1"/>
  <c r="B63" i="10"/>
  <c r="B71" i="10" s="1"/>
  <c r="B73" i="10" s="1"/>
  <c r="D48" i="10"/>
  <c r="C48" i="10"/>
  <c r="B48" i="10"/>
  <c r="B56" i="10" s="1"/>
  <c r="B58" i="10" s="1"/>
  <c r="D39" i="10"/>
  <c r="C39" i="10"/>
  <c r="B39" i="10"/>
  <c r="D36" i="10"/>
  <c r="C36" i="10"/>
  <c r="B36" i="10"/>
  <c r="D28" i="10"/>
  <c r="C28" i="10"/>
  <c r="B28" i="10"/>
  <c r="D16" i="10"/>
  <c r="C16" i="10"/>
  <c r="D12" i="10"/>
  <c r="D52" i="10" s="1"/>
  <c r="C12" i="10"/>
  <c r="C52" i="10" s="1"/>
  <c r="B12" i="10"/>
  <c r="D43" i="10" l="1"/>
  <c r="D7" i="10" s="1"/>
  <c r="C43" i="10"/>
  <c r="C7" i="10" s="1"/>
  <c r="C47" i="10" s="1"/>
  <c r="C56" i="10" s="1"/>
  <c r="C58" i="10" s="1"/>
  <c r="B43" i="10"/>
  <c r="B7" i="10" s="1"/>
  <c r="B20" i="10" s="1"/>
  <c r="B22" i="10" s="1"/>
  <c r="B24" i="10" s="1"/>
  <c r="B32" i="10" s="1"/>
  <c r="C20" i="10"/>
  <c r="C22" i="10" s="1"/>
  <c r="C24" i="10" s="1"/>
  <c r="C32" i="10" s="1"/>
  <c r="F75" i="9"/>
  <c r="E75" i="9"/>
  <c r="C75" i="9"/>
  <c r="B75" i="9"/>
  <c r="G74" i="9"/>
  <c r="D74" i="9"/>
  <c r="G73" i="9"/>
  <c r="G75" i="9" s="1"/>
  <c r="D73" i="9"/>
  <c r="G68" i="9"/>
  <c r="G67" i="9" s="1"/>
  <c r="D68" i="9"/>
  <c r="D67" i="9" s="1"/>
  <c r="F67" i="9"/>
  <c r="E67" i="9"/>
  <c r="C67" i="9"/>
  <c r="B67" i="9"/>
  <c r="G63" i="9"/>
  <c r="D63" i="9"/>
  <c r="G62" i="9"/>
  <c r="D62" i="9"/>
  <c r="G61" i="9"/>
  <c r="D61" i="9"/>
  <c r="G60" i="9"/>
  <c r="D60" i="9"/>
  <c r="D59" i="9" s="1"/>
  <c r="F59" i="9"/>
  <c r="G59" i="9" s="1"/>
  <c r="E59" i="9"/>
  <c r="C59" i="9"/>
  <c r="B59" i="9"/>
  <c r="G58" i="9"/>
  <c r="D58" i="9"/>
  <c r="G57" i="9"/>
  <c r="D57" i="9"/>
  <c r="G56" i="9"/>
  <c r="D56" i="9"/>
  <c r="G55" i="9"/>
  <c r="D55" i="9"/>
  <c r="F54" i="9"/>
  <c r="E54" i="9"/>
  <c r="C54" i="9"/>
  <c r="B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F45" i="9"/>
  <c r="F65" i="9" s="1"/>
  <c r="E45" i="9"/>
  <c r="C45" i="9"/>
  <c r="C65" i="9" s="1"/>
  <c r="B45" i="9"/>
  <c r="G39" i="9"/>
  <c r="D39" i="9"/>
  <c r="G38" i="9"/>
  <c r="D38" i="9"/>
  <c r="F37" i="9"/>
  <c r="G37" i="9" s="1"/>
  <c r="E37" i="9"/>
  <c r="D37" i="9"/>
  <c r="C37" i="9"/>
  <c r="B37" i="9"/>
  <c r="G36" i="9"/>
  <c r="D36" i="9"/>
  <c r="F35" i="9"/>
  <c r="E35" i="9"/>
  <c r="C35" i="9"/>
  <c r="B35" i="9"/>
  <c r="G33" i="9"/>
  <c r="D33" i="9"/>
  <c r="G32" i="9"/>
  <c r="D32" i="9"/>
  <c r="G31" i="9"/>
  <c r="D31" i="9"/>
  <c r="G30" i="9"/>
  <c r="D30" i="9"/>
  <c r="G29" i="9"/>
  <c r="D29" i="9"/>
  <c r="F28" i="9"/>
  <c r="E28" i="9"/>
  <c r="C28" i="9"/>
  <c r="B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E16" i="9"/>
  <c r="C16" i="9"/>
  <c r="C41" i="9" s="1"/>
  <c r="B16" i="9"/>
  <c r="G14" i="9"/>
  <c r="D14" i="9"/>
  <c r="G13" i="9"/>
  <c r="D13" i="9"/>
  <c r="G12" i="9"/>
  <c r="D12" i="9"/>
  <c r="G11" i="9"/>
  <c r="D11" i="9"/>
  <c r="G10" i="9"/>
  <c r="D10" i="9"/>
  <c r="G9" i="9"/>
  <c r="D9" i="9"/>
  <c r="D35" i="9" l="1"/>
  <c r="G35" i="9"/>
  <c r="G28" i="9"/>
  <c r="D20" i="10"/>
  <c r="D22" i="10" s="1"/>
  <c r="D24" i="10" s="1"/>
  <c r="D32" i="10" s="1"/>
  <c r="D47" i="10"/>
  <c r="D56" i="10" s="1"/>
  <c r="D58" i="10" s="1"/>
  <c r="E65" i="9"/>
  <c r="E41" i="9"/>
  <c r="D75" i="9"/>
  <c r="D54" i="9"/>
  <c r="G54" i="9"/>
  <c r="B65" i="9"/>
  <c r="G65" i="9" s="1"/>
  <c r="D45" i="9"/>
  <c r="B41" i="9"/>
  <c r="B70" i="9" s="1"/>
  <c r="D28" i="9"/>
  <c r="G16" i="9"/>
  <c r="G41" i="9" s="1"/>
  <c r="D16" i="9"/>
  <c r="D41" i="9" s="1"/>
  <c r="C70" i="9"/>
  <c r="F41" i="9"/>
  <c r="G45" i="9"/>
  <c r="E70" i="9" l="1"/>
  <c r="D65" i="9"/>
  <c r="D70" i="9"/>
  <c r="G42" i="9"/>
  <c r="F70" i="9"/>
  <c r="G70" i="9"/>
  <c r="K14" i="8" l="1"/>
  <c r="J14" i="8"/>
  <c r="I14" i="8"/>
  <c r="H14" i="8"/>
  <c r="G14" i="8"/>
  <c r="E14" i="8"/>
  <c r="K8" i="8"/>
  <c r="J8" i="8"/>
  <c r="I8" i="8"/>
  <c r="I20" i="8" s="1"/>
  <c r="H8" i="8"/>
  <c r="G8" i="8"/>
  <c r="G20" i="8" s="1"/>
  <c r="E8" i="8"/>
  <c r="E20" i="8" s="1"/>
  <c r="H20" i="8" l="1"/>
  <c r="J20" i="8"/>
  <c r="K20" i="8"/>
  <c r="F41" i="7"/>
  <c r="E41" i="7"/>
  <c r="D41" i="7"/>
  <c r="C41" i="7"/>
  <c r="B41" i="7"/>
  <c r="F30" i="7"/>
  <c r="F29" i="7"/>
  <c r="F28" i="7"/>
  <c r="F27" i="7" s="1"/>
  <c r="H27" i="7"/>
  <c r="G27" i="7"/>
  <c r="E27" i="7"/>
  <c r="D27" i="7"/>
  <c r="C27" i="7"/>
  <c r="B27" i="7"/>
  <c r="F25" i="7"/>
  <c r="F24" i="7"/>
  <c r="F23" i="7"/>
  <c r="H22" i="7"/>
  <c r="G22" i="7"/>
  <c r="E22" i="7"/>
  <c r="D22" i="7"/>
  <c r="C22" i="7"/>
  <c r="B22" i="7"/>
  <c r="F16" i="7"/>
  <c r="F15" i="7"/>
  <c r="H13" i="7"/>
  <c r="G13" i="7"/>
  <c r="E13" i="7"/>
  <c r="D13" i="7"/>
  <c r="C13" i="7"/>
  <c r="F12" i="7"/>
  <c r="F11" i="7"/>
  <c r="F10" i="7"/>
  <c r="H9" i="7"/>
  <c r="G9" i="7"/>
  <c r="E9" i="7"/>
  <c r="D9" i="7"/>
  <c r="C9" i="7"/>
  <c r="B9" i="7"/>
  <c r="B8" i="7" s="1"/>
  <c r="E8" i="7" l="1"/>
  <c r="E20" i="7" s="1"/>
  <c r="G8" i="7"/>
  <c r="G20" i="7" s="1"/>
  <c r="H8" i="7"/>
  <c r="H20" i="7" s="1"/>
  <c r="F9" i="7"/>
  <c r="F22" i="7"/>
  <c r="D8" i="7"/>
  <c r="D20" i="7" s="1"/>
  <c r="F13" i="7"/>
  <c r="F8" i="7" s="1"/>
  <c r="C8" i="7"/>
  <c r="C20" i="7" s="1"/>
  <c r="F75" i="6" l="1"/>
  <c r="F79" i="6" s="1"/>
  <c r="E75" i="6"/>
  <c r="F57" i="6"/>
  <c r="E57" i="6"/>
  <c r="E79" i="6" l="1"/>
  <c r="F47" i="6"/>
  <c r="F59" i="6" s="1"/>
  <c r="E47" i="6"/>
  <c r="E59" i="6" s="1"/>
  <c r="B47" i="6"/>
  <c r="B62" i="6" s="1"/>
  <c r="C47" i="6"/>
  <c r="C62" i="6" s="1"/>
  <c r="F81" i="6" l="1"/>
  <c r="B18" i="7"/>
  <c r="B20" i="7" s="1"/>
  <c r="E81" i="6"/>
  <c r="F18" i="7"/>
  <c r="F20" i="7" s="1"/>
  <c r="B16" i="4"/>
  <c r="C16" i="4"/>
  <c r="E16" i="4"/>
  <c r="F16" i="4"/>
  <c r="D27" i="4" l="1"/>
  <c r="G27" i="4" s="1"/>
  <c r="F19" i="2" l="1"/>
  <c r="E19" i="2"/>
  <c r="C19" i="2"/>
  <c r="B19" i="2"/>
  <c r="G28" i="2" l="1"/>
  <c r="D27" i="2"/>
  <c r="D26" i="2"/>
  <c r="D25" i="2"/>
  <c r="D24" i="2"/>
  <c r="D23" i="2"/>
  <c r="D22" i="2"/>
  <c r="D21" i="2"/>
  <c r="D20" i="2"/>
  <c r="D17" i="2"/>
  <c r="D16" i="2"/>
  <c r="D15" i="2"/>
  <c r="D14" i="2"/>
  <c r="D13" i="2"/>
  <c r="D12" i="2"/>
  <c r="D11" i="2"/>
  <c r="G21" i="2" l="1"/>
  <c r="G22" i="2"/>
  <c r="G23" i="2"/>
  <c r="G24" i="2"/>
  <c r="G25" i="2"/>
  <c r="G26" i="2"/>
  <c r="G27" i="2"/>
  <c r="G13" i="2"/>
  <c r="G16" i="2"/>
  <c r="G17" i="2"/>
  <c r="G11" i="2"/>
  <c r="G12" i="2"/>
  <c r="G14" i="2"/>
  <c r="G15" i="2"/>
  <c r="G20" i="2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D15" i="4"/>
  <c r="G15" i="4" s="1"/>
  <c r="D14" i="4"/>
  <c r="G14" i="4" s="1"/>
  <c r="D13" i="4"/>
  <c r="G13" i="4" s="1"/>
  <c r="D11" i="4"/>
  <c r="G11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D55" i="3"/>
  <c r="D54" i="3"/>
  <c r="D52" i="3"/>
  <c r="D51" i="3"/>
  <c r="D50" i="3"/>
  <c r="D49" i="3"/>
  <c r="D48" i="3"/>
  <c r="D47" i="3"/>
  <c r="D46" i="3"/>
  <c r="D45" i="3"/>
  <c r="D41" i="3"/>
  <c r="G41" i="3" s="1"/>
  <c r="D40" i="3"/>
  <c r="G40" i="3" s="1"/>
  <c r="D39" i="3"/>
  <c r="D38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8" i="3"/>
  <c r="D17" i="3"/>
  <c r="D16" i="3"/>
  <c r="D15" i="3"/>
  <c r="D14" i="3"/>
  <c r="D13" i="3"/>
  <c r="D12" i="3"/>
  <c r="D11" i="3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G17" i="4" l="1"/>
  <c r="D16" i="4"/>
  <c r="G54" i="3"/>
  <c r="G34" i="3"/>
  <c r="G56" i="3"/>
  <c r="G48" i="3"/>
  <c r="G38" i="3"/>
  <c r="G49" i="3"/>
  <c r="G46" i="3"/>
  <c r="G35" i="3"/>
  <c r="G39" i="3"/>
  <c r="G50" i="3"/>
  <c r="G45" i="3"/>
  <c r="G47" i="3"/>
  <c r="G51" i="3"/>
  <c r="G55" i="3"/>
  <c r="G36" i="3"/>
  <c r="G52" i="3"/>
  <c r="G28" i="3"/>
  <c r="G29" i="3"/>
  <c r="G33" i="3"/>
  <c r="G30" i="3"/>
  <c r="G31" i="3"/>
  <c r="G32" i="3"/>
  <c r="G16" i="3"/>
  <c r="G11" i="3"/>
  <c r="G20" i="3"/>
  <c r="G21" i="3"/>
  <c r="G22" i="3"/>
  <c r="G15" i="3"/>
  <c r="G23" i="3"/>
  <c r="G24" i="3"/>
  <c r="G18" i="3"/>
  <c r="G12" i="3"/>
  <c r="G13" i="3"/>
  <c r="G14" i="3"/>
  <c r="G25" i="3"/>
  <c r="G17" i="3"/>
  <c r="G26" i="3"/>
  <c r="G19" i="2"/>
  <c r="G156" i="1"/>
  <c r="G157" i="1"/>
  <c r="G149" i="1"/>
  <c r="G151" i="1"/>
  <c r="G142" i="1"/>
  <c r="G152" i="1"/>
  <c r="G147" i="1"/>
  <c r="G139" i="1"/>
  <c r="G140" i="1"/>
  <c r="G141" i="1"/>
  <c r="G143" i="1"/>
  <c r="G153" i="1"/>
  <c r="G148" i="1"/>
  <c r="G144" i="1"/>
  <c r="G154" i="1"/>
  <c r="G145" i="1"/>
  <c r="G155" i="1"/>
  <c r="G138" i="1"/>
  <c r="G130" i="1"/>
  <c r="G122" i="1"/>
  <c r="G115" i="1"/>
  <c r="G132" i="1"/>
  <c r="G116" i="1"/>
  <c r="G125" i="1"/>
  <c r="G134" i="1"/>
  <c r="G126" i="1"/>
  <c r="G118" i="1"/>
  <c r="G136" i="1"/>
  <c r="G119" i="1"/>
  <c r="G128" i="1"/>
  <c r="G121" i="1"/>
  <c r="G131" i="1"/>
  <c r="G124" i="1"/>
  <c r="G117" i="1"/>
  <c r="G135" i="1"/>
  <c r="G127" i="1"/>
  <c r="G120" i="1"/>
  <c r="G129" i="1"/>
  <c r="G97" i="1"/>
  <c r="G98" i="1"/>
  <c r="G90" i="1"/>
  <c r="G99" i="1"/>
  <c r="G108" i="1"/>
  <c r="G96" i="1"/>
  <c r="G89" i="1"/>
  <c r="G91" i="1"/>
  <c r="G100" i="1"/>
  <c r="G109" i="1"/>
  <c r="G110" i="1"/>
  <c r="G106" i="1"/>
  <c r="G92" i="1"/>
  <c r="G101" i="1"/>
  <c r="G88" i="1"/>
  <c r="G94" i="1"/>
  <c r="G102" i="1"/>
  <c r="G111" i="1"/>
  <c r="G107" i="1"/>
  <c r="G86" i="1"/>
  <c r="G95" i="1"/>
  <c r="G104" i="1"/>
  <c r="G112" i="1"/>
  <c r="G87" i="1"/>
  <c r="G105" i="1"/>
  <c r="G114" i="1"/>
  <c r="D24" i="4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G12" i="4"/>
  <c r="F12" i="4"/>
  <c r="F9" i="4" s="1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F53" i="3"/>
  <c r="E53" i="3"/>
  <c r="D53" i="3"/>
  <c r="C53" i="3"/>
  <c r="F44" i="3"/>
  <c r="E44" i="3"/>
  <c r="D44" i="3"/>
  <c r="C44" i="3"/>
  <c r="B44" i="3"/>
  <c r="F27" i="3"/>
  <c r="E27" i="3"/>
  <c r="D27" i="3"/>
  <c r="C27" i="3"/>
  <c r="B27" i="3"/>
  <c r="F19" i="3"/>
  <c r="E19" i="3"/>
  <c r="D19" i="3"/>
  <c r="C19" i="3"/>
  <c r="B19" i="3"/>
  <c r="F10" i="3"/>
  <c r="E10" i="3"/>
  <c r="D10" i="3"/>
  <c r="C10" i="3"/>
  <c r="B10" i="3"/>
  <c r="F150" i="1"/>
  <c r="E150" i="1"/>
  <c r="D150" i="1"/>
  <c r="C150" i="1"/>
  <c r="B150" i="1"/>
  <c r="F146" i="1"/>
  <c r="E146" i="1"/>
  <c r="D146" i="1"/>
  <c r="C146" i="1"/>
  <c r="B146" i="1"/>
  <c r="F137" i="1"/>
  <c r="E137" i="1"/>
  <c r="D137" i="1"/>
  <c r="C137" i="1"/>
  <c r="B137" i="1"/>
  <c r="F133" i="1"/>
  <c r="E133" i="1"/>
  <c r="D133" i="1"/>
  <c r="C133" i="1"/>
  <c r="B133" i="1"/>
  <c r="F123" i="1"/>
  <c r="E123" i="1"/>
  <c r="D123" i="1"/>
  <c r="C123" i="1"/>
  <c r="B123" i="1"/>
  <c r="F113" i="1"/>
  <c r="E113" i="1"/>
  <c r="D113" i="1"/>
  <c r="C113" i="1"/>
  <c r="B113" i="1"/>
  <c r="F103" i="1"/>
  <c r="E103" i="1"/>
  <c r="D103" i="1"/>
  <c r="C103" i="1"/>
  <c r="B103" i="1"/>
  <c r="F93" i="1"/>
  <c r="E93" i="1"/>
  <c r="D93" i="1"/>
  <c r="C93" i="1"/>
  <c r="B93" i="1"/>
  <c r="F85" i="1"/>
  <c r="E85" i="1"/>
  <c r="D85" i="1"/>
  <c r="C85" i="1"/>
  <c r="B85" i="1"/>
  <c r="G53" i="3" l="1"/>
  <c r="G44" i="3"/>
  <c r="G10" i="3"/>
  <c r="G27" i="3"/>
  <c r="G19" i="3"/>
  <c r="G150" i="1"/>
  <c r="G146" i="1"/>
  <c r="G137" i="1"/>
  <c r="G123" i="1"/>
  <c r="G85" i="1"/>
  <c r="G113" i="1"/>
  <c r="G133" i="1"/>
  <c r="G103" i="1"/>
  <c r="G93" i="1"/>
  <c r="F43" i="3"/>
  <c r="F33" i="4"/>
  <c r="E9" i="4"/>
  <c r="E33" i="4" s="1"/>
  <c r="E43" i="3"/>
  <c r="E84" i="1"/>
  <c r="B21" i="4"/>
  <c r="C9" i="4"/>
  <c r="C33" i="4" s="1"/>
  <c r="G9" i="4"/>
  <c r="G33" i="4" s="1"/>
  <c r="D9" i="4"/>
  <c r="D33" i="4" s="1"/>
  <c r="B9" i="4"/>
  <c r="C43" i="3"/>
  <c r="D43" i="3"/>
  <c r="B43" i="3"/>
  <c r="F84" i="1"/>
  <c r="B84" i="1"/>
  <c r="C84" i="1"/>
  <c r="D84" i="1"/>
  <c r="G43" i="3" l="1"/>
  <c r="G84" i="1"/>
  <c r="C159" i="1"/>
  <c r="C10" i="2" s="1"/>
  <c r="C9" i="2" s="1"/>
  <c r="C29" i="2" s="1"/>
  <c r="C37" i="3" s="1"/>
  <c r="C9" i="3" s="1"/>
  <c r="C77" i="3" s="1"/>
  <c r="B33" i="4"/>
  <c r="E159" i="1"/>
  <c r="E10" i="2" s="1"/>
  <c r="E9" i="2" s="1"/>
  <c r="E29" i="2" s="1"/>
  <c r="E37" i="3" s="1"/>
  <c r="E9" i="3" s="1"/>
  <c r="E77" i="3" s="1"/>
  <c r="D159" i="1"/>
  <c r="D10" i="2" s="1"/>
  <c r="D9" i="2" s="1"/>
  <c r="F159" i="1"/>
  <c r="F10" i="2" s="1"/>
  <c r="F9" i="2" s="1"/>
  <c r="F29" i="2" s="1"/>
  <c r="F37" i="3" s="1"/>
  <c r="F9" i="3" s="1"/>
  <c r="F77" i="3" s="1"/>
  <c r="B159" i="1"/>
  <c r="B10" i="2" s="1"/>
  <c r="B9" i="2" s="1"/>
  <c r="B29" i="2" s="1"/>
  <c r="D29" i="2" l="1"/>
  <c r="B37" i="3"/>
  <c r="B9" i="3" s="1"/>
  <c r="B77" i="3" s="1"/>
  <c r="G159" i="1"/>
  <c r="G10" i="2" s="1"/>
  <c r="G9" i="2" s="1"/>
  <c r="G29" i="2" l="1"/>
  <c r="G37" i="3" s="1"/>
  <c r="G9" i="3" s="1"/>
  <c r="G77" i="3" s="1"/>
  <c r="D37" i="3"/>
  <c r="D9" i="3" s="1"/>
  <c r="D77" i="3" s="1"/>
</calcChain>
</file>

<file path=xl/sharedStrings.xml><?xml version="1.0" encoding="utf-8"?>
<sst xmlns="http://schemas.openxmlformats.org/spreadsheetml/2006/main" count="1096" uniqueCount="741">
  <si>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</si>
  <si>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</si>
  <si>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</si>
  <si>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</si>
  <si>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</si>
  <si>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</si>
  <si>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</si>
  <si>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</si>
  <si>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</si>
  <si>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</si>
  <si>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</si>
  <si>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</si>
  <si>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</si>
  <si>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</si>
  <si>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</si>
  <si>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</si>
  <si>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</si>
  <si>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</si>
  <si>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</si>
  <si>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</si>
  <si>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</si>
  <si>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</si>
  <si>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</si>
  <si>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</si>
  <si>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</si>
  <si>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</si>
  <si>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</si>
  <si>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</si>
  <si>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</si>
  <si>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</si>
  <si>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</si>
  <si>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</si>
  <si>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</si>
  <si>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</si>
  <si>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</si>
  <si>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</si>
  <si>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</si>
  <si>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</si>
  <si>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</si>
  <si>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</si>
  <si>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</si>
  <si>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</si>
  <si>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</si>
  <si>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</si>
  <si>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</si>
  <si>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</si>
  <si>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</si>
  <si>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</si>
  <si>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</si>
  <si>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</si>
  <si>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</si>
  <si>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</si>
  <si>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</si>
  <si>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</si>
  <si>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</si>
  <si>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</si>
  <si>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</si>
  <si>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</si>
  <si>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</si>
  <si>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</si>
  <si>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</si>
  <si>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</si>
  <si>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</si>
  <si>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</si>
  <si>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</si>
  <si>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</si>
  <si>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</si>
  <si>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</si>
  <si>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</si>
  <si>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</si>
  <si>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</si>
  <si>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</si>
  <si>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</si>
  <si>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</si>
  <si>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</si>
  <si>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</si>
  <si>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</si>
  <si>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</si>
  <si>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</si>
  <si>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</si>
  <si>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</si>
  <si>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</si>
  <si>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</si>
  <si>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</si>
  <si>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</si>
  <si>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</si>
  <si>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</si>
  <si>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</si>
  <si>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</si>
  <si>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</si>
  <si>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</si>
  <si>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</si>
  <si>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</si>
  <si>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</si>
  <si>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</si>
  <si>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</si>
  <si>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</si>
  <si>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</si>
  <si>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</si>
  <si>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</si>
  <si>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</si>
  <si>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</si>
  <si>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</si>
  <si>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</si>
  <si>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</si>
  <si>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</si>
  <si>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</si>
  <si>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</si>
  <si>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</si>
  <si>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</si>
  <si>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</si>
  <si>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</si>
  <si>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</si>
  <si>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</si>
  <si>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</si>
  <si>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</si>
  <si>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</si>
  <si>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</si>
  <si>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</si>
  <si>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</si>
  <si>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</si>
  <si>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</si>
  <si>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</si>
  <si>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</si>
  <si>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</si>
  <si>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</si>
  <si>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</si>
  <si>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</si>
  <si>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</si>
  <si>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</si>
  <si>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</si>
  <si>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</si>
  <si>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</si>
  <si>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</si>
  <si>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</si>
  <si>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</si>
  <si>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</si>
  <si>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</si>
  <si>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</si>
  <si>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</si>
  <si>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</si>
  <si>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</si>
  <si>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</si>
  <si>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</si>
  <si>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</si>
  <si>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</si>
  <si>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</si>
  <si>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</si>
  <si>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</si>
  <si>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</si>
  <si>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</si>
  <si>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</si>
  <si>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</si>
  <si>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</si>
  <si>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</si>
  <si>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</si>
  <si>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</si>
  <si>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</si>
  <si>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</si>
  <si>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</si>
  <si>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</si>
  <si>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</si>
  <si>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</si>
  <si>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</si>
  <si>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</si>
  <si>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</si>
  <si>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</si>
  <si>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</si>
  <si>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</si>
  <si>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</si>
  <si>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</si>
  <si>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</si>
  <si>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</si>
  <si>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</si>
  <si>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</si>
  <si>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</si>
  <si>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</si>
  <si>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</si>
  <si>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</si>
  <si>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</si>
  <si>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</si>
  <si>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</si>
  <si>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</si>
  <si>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</si>
  <si>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</si>
  <si>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</si>
  <si>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</si>
  <si>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</si>
  <si>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</si>
  <si>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</si>
  <si>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</si>
  <si>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</si>
  <si>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</si>
  <si>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</si>
  <si>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</si>
  <si>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</si>
  <si>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</si>
  <si>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</si>
  <si>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</si>
  <si>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</si>
  <si>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</si>
  <si>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</si>
  <si>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</si>
  <si>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</si>
  <si>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</si>
  <si>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</si>
  <si>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</si>
  <si>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</si>
  <si>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</si>
  <si>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</si>
  <si>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</si>
  <si>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</si>
  <si>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</si>
  <si>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</si>
  <si>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</si>
  <si>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</si>
  <si>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</si>
  <si>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</si>
  <si>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</si>
  <si>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</si>
  <si>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</si>
  <si>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</si>
  <si>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</si>
  <si>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</si>
  <si>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</si>
  <si>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</si>
  <si>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</si>
  <si>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</si>
  <si>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</si>
  <si>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</si>
  <si>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</si>
  <si>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</si>
  <si>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</si>
  <si>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</si>
  <si>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</si>
  <si>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</si>
  <si>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</si>
  <si>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</si>
  <si>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</si>
  <si>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</si>
  <si>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</si>
  <si>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</si>
  <si>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</si>
  <si>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</si>
  <si>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</si>
  <si>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</si>
  <si>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</si>
  <si>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</si>
  <si>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</si>
  <si>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</si>
  <si>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</si>
  <si>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</si>
  <si>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</si>
  <si>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</si>
  <si>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</si>
  <si>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</si>
  <si>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</si>
  <si>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</si>
  <si>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</si>
  <si>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</si>
  <si>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</si>
  <si>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</si>
  <si>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</si>
  <si>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</si>
  <si>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</si>
  <si>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</si>
  <si>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</si>
  <si>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</si>
  <si>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</si>
  <si>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</si>
  <si>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</si>
  <si>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</si>
  <si>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</si>
  <si>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</si>
  <si>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</si>
  <si>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</si>
  <si>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</si>
  <si>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</si>
  <si>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</si>
  <si>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</si>
  <si>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</si>
  <si>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</si>
  <si>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</si>
  <si>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</si>
  <si>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</si>
  <si>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</si>
  <si>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</si>
  <si>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</si>
  <si>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</si>
  <si>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</si>
  <si>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</si>
  <si>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</si>
  <si>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</si>
  <si>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</si>
  <si>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</si>
  <si>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</si>
  <si>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</si>
  <si>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</si>
  <si>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</si>
  <si>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</si>
  <si>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</si>
  <si>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</si>
  <si>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</si>
  <si>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</si>
  <si>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</si>
  <si>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</si>
  <si>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</si>
  <si>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</si>
  <si>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</si>
  <si>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</si>
  <si>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</si>
  <si>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</si>
  <si>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</si>
  <si>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</si>
  <si>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</si>
  <si>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</si>
  <si>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</si>
  <si>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</si>
  <si>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</si>
  <si>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</si>
  <si>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</si>
  <si>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</si>
  <si>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</si>
  <si>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</si>
  <si>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</si>
  <si>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</si>
  <si>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</si>
  <si>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</si>
  <si>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</si>
  <si>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</si>
  <si>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</si>
  <si>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A. Personal Administrativo y de Servicio Público</t>
  </si>
  <si>
    <t>Formato 1 Estado de Situación Financiera Detallado - LDF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</si>
  <si>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</si>
  <si>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</si>
  <si>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</si>
  <si>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</si>
  <si>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</si>
  <si>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</si>
  <si>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</si>
  <si>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</si>
  <si>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</si>
  <si>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</si>
  <si>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</si>
  <si>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</si>
  <si>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</si>
  <si>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</si>
  <si>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</si>
  <si>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</si>
  <si>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</si>
  <si>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</si>
  <si>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</si>
  <si>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</si>
  <si>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</si>
  <si>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</si>
  <si>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</si>
  <si>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</si>
  <si>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</si>
  <si>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</si>
  <si>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</si>
  <si>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</si>
  <si>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</si>
  <si>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</si>
  <si>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</si>
  <si>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</si>
  <si>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</si>
  <si>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</si>
  <si>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</si>
  <si>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</si>
  <si>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</si>
  <si>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</si>
  <si>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</si>
  <si>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</si>
  <si>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</si>
  <si>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</si>
  <si>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</si>
  <si>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</si>
  <si>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</si>
  <si>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</si>
  <si>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</si>
  <si>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</si>
  <si>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</si>
  <si>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</si>
  <si>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</si>
  <si>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</si>
  <si>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</si>
  <si>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</si>
  <si>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</si>
  <si>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</si>
  <si>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</si>
  <si>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</si>
  <si>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</si>
  <si>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</si>
  <si>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</si>
  <si>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</si>
  <si>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</si>
  <si>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</si>
  <si>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</si>
  <si>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</si>
  <si>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</si>
  <si>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</si>
  <si>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</si>
  <si>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</si>
  <si>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</si>
  <si>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</si>
  <si>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</si>
  <si>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</si>
  <si>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</si>
  <si>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</si>
  <si>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</si>
  <si>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</si>
  <si>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</si>
  <si>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</si>
  <si>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</si>
  <si>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</si>
  <si>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</si>
  <si>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</si>
  <si>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</si>
  <si>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</si>
  <si>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</si>
  <si>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</si>
  <si>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</si>
  <si>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</si>
  <si>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</si>
  <si>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</si>
  <si>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</si>
  <si>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</si>
  <si>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</si>
  <si>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</si>
  <si>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</si>
  <si>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</si>
  <si>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</si>
  <si>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</si>
  <si>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</si>
  <si>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</si>
  <si>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</si>
  <si>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</si>
  <si>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</si>
  <si>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</si>
  <si>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</si>
  <si>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</si>
  <si>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</si>
  <si>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</si>
  <si>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</si>
  <si>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</si>
  <si>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</si>
  <si>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</si>
  <si>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</si>
  <si>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</si>
  <si>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</si>
  <si>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</si>
  <si>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</si>
  <si>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</si>
  <si>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</si>
  <si>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</si>
  <si>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</si>
  <si>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</si>
  <si>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</si>
  <si>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</si>
  <si>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</si>
  <si>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</si>
  <si>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</si>
  <si>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</si>
  <si>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</si>
  <si>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</si>
  <si>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</si>
  <si>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</si>
  <si>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</si>
  <si>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</si>
  <si>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</si>
  <si>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</si>
  <si>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</si>
  <si>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</si>
  <si>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</si>
  <si>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</si>
  <si>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</si>
  <si>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</si>
  <si>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</si>
  <si>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</si>
  <si>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</si>
  <si>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</si>
  <si>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</si>
  <si>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</si>
  <si>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</si>
  <si>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</si>
  <si>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</si>
  <si>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</si>
  <si>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</si>
  <si>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</si>
  <si>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</si>
  <si>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</si>
  <si>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</si>
  <si>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</si>
  <si>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</si>
  <si>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</si>
  <si>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</si>
  <si>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</si>
  <si>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</si>
  <si>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</si>
  <si>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</si>
  <si>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</si>
  <si>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</si>
  <si>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</si>
  <si>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</si>
  <si>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</si>
  <si>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</si>
  <si>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</si>
  <si>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</si>
  <si>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</si>
  <si>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</si>
  <si>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</si>
  <si>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</si>
  <si>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</si>
  <si>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</si>
  <si>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</si>
  <si>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</si>
  <si>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</si>
  <si>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</si>
  <si>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</si>
  <si>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</si>
  <si>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</si>
  <si>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</si>
  <si>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</si>
  <si>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</si>
  <si>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</si>
  <si>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</si>
  <si>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</si>
  <si>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</si>
  <si>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</si>
  <si>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</si>
  <si>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</si>
  <si>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</si>
  <si>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</si>
  <si>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</si>
  <si>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</si>
  <si>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</si>
  <si>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</si>
  <si>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</si>
  <si>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</si>
  <si>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</si>
  <si>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</si>
  <si>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</si>
  <si>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</si>
  <si>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</si>
  <si>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</si>
  <si>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</si>
  <si>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</si>
  <si>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</si>
  <si>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</si>
  <si>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</si>
  <si>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</si>
  <si>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</si>
  <si>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</si>
  <si>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</si>
  <si>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</si>
  <si>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</si>
  <si>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</si>
  <si>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</si>
  <si>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</si>
  <si>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</si>
  <si>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</si>
  <si>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</si>
  <si>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</si>
  <si>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</si>
  <si>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</si>
  <si>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</si>
  <si>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</si>
  <si>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</si>
  <si>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</si>
  <si>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</si>
  <si>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</si>
  <si>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</si>
  <si>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</si>
  <si>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</si>
  <si>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</si>
  <si>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</si>
  <si>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</si>
  <si>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</si>
  <si>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</si>
  <si>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</si>
  <si>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</si>
  <si>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</si>
  <si>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</si>
  <si>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</si>
  <si>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</si>
  <si>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</si>
  <si>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</si>
  <si>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</si>
  <si>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</si>
  <si>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</si>
  <si>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</si>
  <si>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</si>
  <si>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</si>
  <si>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</si>
  <si>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</si>
  <si>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</si>
  <si>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</si>
  <si>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</si>
  <si>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</si>
  <si>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</si>
  <si>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</si>
  <si>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</si>
  <si>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</si>
  <si>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</si>
  <si>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</si>
  <si>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</si>
  <si>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</si>
  <si>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</si>
  <si>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</si>
  <si>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</si>
  <si>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</si>
  <si>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</si>
  <si>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</si>
  <si>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</si>
  <si>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</si>
  <si>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</si>
  <si>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</si>
  <si>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</si>
  <si>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</si>
  <si>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</si>
  <si>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</si>
  <si>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</si>
  <si>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</si>
  <si>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</si>
  <si>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</si>
  <si>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</si>
  <si>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</si>
  <si>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</si>
  <si>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Resultado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</si>
  <si>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</si>
  <si>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</si>
  <si>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</si>
  <si>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</si>
  <si>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</si>
  <si>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</si>
  <si>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</si>
  <si>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</si>
  <si>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</si>
  <si>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</si>
  <si>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</si>
  <si>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</si>
  <si>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</si>
  <si>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</si>
  <si>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</si>
  <si>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</si>
  <si>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</si>
  <si>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</si>
  <si>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</si>
  <si>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</si>
  <si>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</si>
  <si>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</si>
  <si>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</si>
  <si>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</si>
  <si>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</si>
  <si>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</si>
  <si>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</si>
  <si>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</si>
  <si>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</si>
  <si>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</si>
  <si>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</si>
  <si>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</si>
  <si>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</si>
  <si>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</si>
  <si>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</si>
  <si>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</si>
  <si>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</si>
  <si>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</si>
  <si>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</si>
  <si>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</si>
  <si>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</si>
  <si>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</si>
  <si>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</si>
  <si>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</si>
  <si>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</si>
  <si>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</si>
  <si>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</si>
  <si>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</si>
  <si>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</si>
  <si>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</si>
  <si>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</si>
  <si>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</si>
  <si>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</si>
  <si>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</si>
  <si>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</si>
  <si>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</si>
  <si>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</si>
  <si>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</si>
  <si>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</si>
  <si>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</si>
  <si>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</si>
  <si>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</si>
  <si>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</si>
  <si>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</si>
  <si>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</si>
  <si>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</si>
  <si>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</si>
  <si>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</si>
  <si>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</si>
  <si>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</si>
  <si>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</si>
  <si>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</si>
  <si>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</si>
  <si>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</si>
  <si>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</si>
  <si>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</si>
  <si>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</si>
  <si>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</si>
  <si>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</si>
  <si>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</si>
  <si>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</si>
  <si>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</si>
  <si>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</si>
  <si>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</si>
  <si>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b. Obligaciones a Corto Plazo (nn)</t>
  </si>
  <si>
    <t>pesos</t>
  </si>
  <si>
    <t>f. Monto de Ingresos Excedentes derivados de ILD destinados al fin señalado por el Artículo 14, párrafo segundo y en el artículo 21 y Noveno Transitorio de la LDF (jj)</t>
  </si>
  <si>
    <t>Implementación
   SI                                         NO</t>
  </si>
  <si>
    <t>Indicadores de Observancia (c)</t>
  </si>
  <si>
    <t>Mecanismo de 
Verificación (d)</t>
  </si>
  <si>
    <t>b. Estimada/Aprobado</t>
  </si>
  <si>
    <t>c. Devengado</t>
  </si>
  <si>
    <t>b. Estimada</t>
  </si>
  <si>
    <t>b. Devengado</t>
  </si>
  <si>
    <t>2 Balance Presupuestario de Recursos Disponibles, en caso de ser negativo</t>
  </si>
  <si>
    <t>g. Monto de Ingresos Excedentes derivados de ILD en un nivel de endeudamiento sostenible de acuerdo al Sistema de Alertas hasta por el 5% de los recursos para cubrir el Gasto Corriente (kk)</t>
  </si>
  <si>
    <t>INDICADORES DE DEUDA PÚBLICA</t>
  </si>
  <si>
    <t>Fideicomiso para la Modernización de los  Registros Públicos de la Propiedad del Estado de Guanajuato “FIDEMOR”</t>
  </si>
  <si>
    <t>A. DIRECCIÓN GENERAL</t>
  </si>
  <si>
    <t>X</t>
  </si>
  <si>
    <t>NO APLICA</t>
  </si>
  <si>
    <t>PORCENTAJE</t>
  </si>
  <si>
    <t>Bajo protesta de decir verdad declaramos que los Estados Financieros y sus notas, son razonablemente correctos y son responsabilidad del emisor de la información financiera y contable.</t>
  </si>
  <si>
    <t>31 de diciembre de 2022</t>
  </si>
  <si>
    <t>Saldo al 31 de diciembre de 2023 (d)</t>
  </si>
  <si>
    <t>al 31 de Diciembre de 2022 y al 31 de Marzo de 2024</t>
  </si>
  <si>
    <t>Al 31 de Diciembre de 2022 y al 31 de Marzo de 2024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</si>
  <si>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</si>
  <si>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</si>
  <si>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</si>
  <si>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</si>
  <si>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Fideicomiso para la Modernización de los  Registros Públicos de la Propiedad del Estado de Guanajuato “FIDEMOR”
Guía de Cumplimiento de la Ley de Disciplina Financiera de las Entidades Federativas y Municipios
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</si>
</sst>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8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8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166" fontId="10" fillId="0" borderId="0"/>
    <xf numFmtId="0" fontId="9" fillId="4" borderId="15" applyNumberFormat="0" applyFont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4" fillId="39" borderId="0" applyNumberFormat="0" applyBorder="0" applyAlignment="0" applyProtection="0"/>
    <xf numFmtId="0" fontId="27" fillId="6" borderId="0" applyNumberFormat="0" applyBorder="0" applyAlignment="0" applyProtection="0"/>
    <xf numFmtId="0" fontId="45" fillId="40" borderId="30" applyNumberFormat="0" applyAlignment="0" applyProtection="0"/>
    <xf numFmtId="0" fontId="32" fillId="10" borderId="21" applyNumberFormat="0" applyAlignment="0" applyProtection="0"/>
    <xf numFmtId="0" fontId="46" fillId="41" borderId="31" applyNumberFormat="0" applyAlignment="0" applyProtection="0"/>
    <xf numFmtId="0" fontId="34" fillId="11" borderId="24" applyNumberFormat="0" applyAlignment="0" applyProtection="0"/>
    <xf numFmtId="0" fontId="47" fillId="0" borderId="32" applyNumberFormat="0" applyFill="0" applyAlignment="0" applyProtection="0"/>
    <xf numFmtId="0" fontId="33" fillId="0" borderId="23" applyNumberFormat="0" applyFill="0" applyAlignment="0" applyProtection="0"/>
    <xf numFmtId="0" fontId="2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49" fillId="42" borderId="30" applyNumberFormat="0" applyAlignment="0" applyProtection="0"/>
    <xf numFmtId="0" fontId="30" fillId="9" borderId="21" applyNumberFormat="0" applyAlignment="0" applyProtection="0"/>
    <xf numFmtId="0" fontId="50" fillId="0" borderId="0" applyNumberFormat="0" applyFill="0" applyBorder="0" applyAlignment="0" applyProtection="0"/>
    <xf numFmtId="2" fontId="5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 horizontal="center"/>
    </xf>
    <xf numFmtId="0" fontId="53" fillId="43" borderId="0" applyNumberFormat="0" applyBorder="0" applyAlignment="0" applyProtection="0"/>
    <xf numFmtId="0" fontId="28" fillId="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42" borderId="0" applyNumberFormat="0" applyBorder="0" applyAlignment="0" applyProtection="0"/>
    <xf numFmtId="0" fontId="29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40" borderId="34" applyNumberFormat="0" applyAlignment="0" applyProtection="0"/>
    <xf numFmtId="0" fontId="31" fillId="10" borderId="22" applyNumberFormat="0" applyAlignment="0" applyProtection="0"/>
    <xf numFmtId="4" fontId="21" fillId="45" borderId="17" applyNumberFormat="0" applyProtection="0">
      <alignment vertical="center"/>
    </xf>
    <xf numFmtId="4" fontId="21" fillId="45" borderId="17" applyNumberFormat="0" applyProtection="0">
      <alignment vertical="center"/>
    </xf>
    <xf numFmtId="4" fontId="58" fillId="46" borderId="17" applyNumberFormat="0" applyProtection="0">
      <alignment horizontal="center" vertical="center" wrapText="1"/>
    </xf>
    <xf numFmtId="4" fontId="59" fillId="45" borderId="17" applyNumberFormat="0" applyProtection="0">
      <alignment vertical="center"/>
    </xf>
    <xf numFmtId="4" fontId="59" fillId="45" borderId="17" applyNumberFormat="0" applyProtection="0">
      <alignment vertical="center"/>
    </xf>
    <xf numFmtId="4" fontId="60" fillId="47" borderId="17" applyNumberFormat="0" applyProtection="0">
      <alignment horizontal="center" vertical="center" wrapText="1"/>
    </xf>
    <xf numFmtId="4" fontId="21" fillId="45" borderId="17" applyNumberFormat="0" applyProtection="0">
      <alignment horizontal="left" vertical="center" indent="1"/>
    </xf>
    <xf numFmtId="4" fontId="21" fillId="45" borderId="17" applyNumberFormat="0" applyProtection="0">
      <alignment horizontal="left" vertical="center" indent="1"/>
    </xf>
    <xf numFmtId="4" fontId="61" fillId="46" borderId="17" applyNumberFormat="0" applyProtection="0">
      <alignment horizontal="left" vertical="center" wrapText="1"/>
    </xf>
    <xf numFmtId="0" fontId="21" fillId="45" borderId="17" applyNumberFormat="0" applyProtection="0">
      <alignment horizontal="left" vertical="top" indent="1"/>
    </xf>
    <xf numFmtId="4" fontId="62" fillId="48" borderId="0" applyNumberFormat="0" applyProtection="0">
      <alignment horizontal="left" vertical="center" wrapText="1"/>
    </xf>
    <xf numFmtId="4" fontId="22" fillId="49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63" fillId="50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63" fillId="52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63" fillId="54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63" fillId="56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63" fillId="58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63" fillId="59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63" fillId="61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63" fillId="63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63" fillId="65" borderId="17" applyNumberFormat="0" applyProtection="0">
      <alignment horizontal="right" vertical="center"/>
    </xf>
    <xf numFmtId="4" fontId="21" fillId="66" borderId="35" applyNumberFormat="0" applyProtection="0">
      <alignment horizontal="left" vertical="center" indent="1"/>
    </xf>
    <xf numFmtId="4" fontId="21" fillId="66" borderId="35" applyNumberFormat="0" applyProtection="0">
      <alignment horizontal="left" vertical="center" indent="1"/>
    </xf>
    <xf numFmtId="4" fontId="64" fillId="66" borderId="33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64" fillId="68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22" fillId="5" borderId="17" applyNumberFormat="0" applyProtection="0">
      <alignment horizontal="right" vertical="center"/>
    </xf>
    <xf numFmtId="4" fontId="22" fillId="5" borderId="17" applyNumberFormat="0" applyProtection="0">
      <alignment horizontal="right" vertical="center"/>
    </xf>
    <xf numFmtId="4" fontId="63" fillId="70" borderId="17" applyNumberFormat="0" applyProtection="0">
      <alignment horizontal="right" vertical="center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4" fontId="22" fillId="72" borderId="17" applyNumberFormat="0" applyProtection="0">
      <alignment vertical="center"/>
    </xf>
    <xf numFmtId="4" fontId="22" fillId="72" borderId="17" applyNumberFormat="0" applyProtection="0">
      <alignment vertical="center"/>
    </xf>
    <xf numFmtId="4" fontId="63" fillId="73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7" fillId="73" borderId="17" applyNumberFormat="0" applyProtection="0">
      <alignment vertical="center"/>
    </xf>
    <xf numFmtId="4" fontId="22" fillId="72" borderId="17" applyNumberFormat="0" applyProtection="0">
      <alignment horizontal="left" vertical="center" indent="1"/>
    </xf>
    <xf numFmtId="4" fontId="22" fillId="72" borderId="17" applyNumberFormat="0" applyProtection="0">
      <alignment horizontal="left" vertical="center" indent="1"/>
    </xf>
    <xf numFmtId="4" fontId="65" fillId="70" borderId="36" applyNumberFormat="0" applyProtection="0">
      <alignment horizontal="left" vertical="center" indent="1"/>
    </xf>
    <xf numFmtId="0" fontId="22" fillId="72" borderId="17" applyNumberFormat="0" applyProtection="0">
      <alignment horizontal="left" vertical="top" indent="1"/>
    </xf>
    <xf numFmtId="4" fontId="22" fillId="67" borderId="17" applyNumberFormat="0" applyProtection="0">
      <alignment horizontal="right" vertical="center"/>
    </xf>
    <xf numFmtId="4" fontId="22" fillId="67" borderId="17" applyNumberFormat="0" applyProtection="0">
      <alignment horizontal="right" vertical="center"/>
    </xf>
    <xf numFmtId="4" fontId="68" fillId="48" borderId="37" applyNumberFormat="0" applyProtection="0">
      <alignment horizontal="center" vertical="center" wrapText="1"/>
    </xf>
    <xf numFmtId="4" fontId="66" fillId="67" borderId="17" applyNumberFormat="0" applyProtection="0">
      <alignment horizontal="right" vertical="center"/>
    </xf>
    <xf numFmtId="4" fontId="66" fillId="67" borderId="17" applyNumberFormat="0" applyProtection="0">
      <alignment horizontal="right" vertical="center"/>
    </xf>
    <xf numFmtId="4" fontId="67" fillId="73" borderId="17" applyNumberFormat="0" applyProtection="0">
      <alignment horizontal="center" vertical="center" wrapText="1"/>
    </xf>
    <xf numFmtId="4" fontId="22" fillId="5" borderId="17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4" fontId="69" fillId="74" borderId="37" applyNumberFormat="0" applyProtection="0">
      <alignment horizontal="left" vertical="center" wrapText="1"/>
    </xf>
    <xf numFmtId="0" fontId="22" fillId="5" borderId="17" applyNumberFormat="0" applyProtection="0">
      <alignment horizontal="left" vertical="top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1" fillId="67" borderId="17" applyNumberFormat="0" applyProtection="0">
      <alignment horizontal="right" vertical="center"/>
    </xf>
    <xf numFmtId="4" fontId="71" fillId="67" borderId="17" applyNumberFormat="0" applyProtection="0">
      <alignment horizontal="right" vertical="center"/>
    </xf>
    <xf numFmtId="4" fontId="72" fillId="73" borderId="17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25" fillId="0" borderId="19" applyNumberFormat="0" applyFill="0" applyAlignment="0" applyProtection="0"/>
    <xf numFmtId="0" fontId="48" fillId="0" borderId="40" applyNumberFormat="0" applyFill="0" applyAlignment="0" applyProtection="0"/>
    <xf numFmtId="0" fontId="26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4" fillId="0" borderId="0"/>
    <xf numFmtId="0" fontId="7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302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49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/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0" fontId="0" fillId="0" borderId="0" xfId="0" applyProtection="1">
      <protection locked="0"/>
    </xf>
    <xf numFmtId="0" fontId="2" fillId="0" borderId="14" xfId="0" applyFont="1" applyBorder="1"/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0" xfId="0" applyNumberFormat="1"/>
    <xf numFmtId="0" fontId="1" fillId="2" borderId="1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vertical="center"/>
    </xf>
    <xf numFmtId="0" fontId="38" fillId="37" borderId="26" xfId="4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12" fillId="0" borderId="26" xfId="0" applyFont="1" applyBorder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vertical="center"/>
      <protection locked="0"/>
    </xf>
    <xf numFmtId="15" fontId="5" fillId="0" borderId="29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2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4" fontId="5" fillId="36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2" fillId="37" borderId="26" xfId="4" applyFont="1" applyFill="1" applyBorder="1" applyAlignment="1" applyProtection="1">
      <alignment horizontal="center" vertical="center"/>
      <protection hidden="1"/>
    </xf>
    <xf numFmtId="0" fontId="41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/>
      <protection locked="0"/>
    </xf>
    <xf numFmtId="15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15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4" fontId="5" fillId="36" borderId="29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>
      <alignment horizontal="center" vertical="center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0" fontId="5" fillId="0" borderId="0" xfId="861" applyFont="1" applyAlignment="1">
      <alignment vertical="center"/>
    </xf>
    <xf numFmtId="0" fontId="37" fillId="36" borderId="43" xfId="861" applyFont="1" applyFill="1" applyBorder="1" applyAlignment="1" applyProtection="1">
      <alignment horizontal="center" vertical="center" wrapText="1"/>
      <protection locked="0"/>
    </xf>
    <xf numFmtId="0" fontId="37" fillId="36" borderId="44" xfId="861" applyFont="1" applyFill="1" applyBorder="1" applyAlignment="1">
      <alignment horizontal="center" vertical="center"/>
    </xf>
    <xf numFmtId="4" fontId="37" fillId="36" borderId="45" xfId="861" applyNumberFormat="1" applyFont="1" applyFill="1" applyBorder="1" applyAlignment="1">
      <alignment horizontal="center" vertical="center" wrapText="1"/>
    </xf>
    <xf numFmtId="4" fontId="37" fillId="36" borderId="44" xfId="861" applyNumberFormat="1" applyFont="1" applyFill="1" applyBorder="1" applyAlignment="1">
      <alignment horizontal="center" vertical="center" wrapText="1"/>
    </xf>
    <xf numFmtId="0" fontId="37" fillId="36" borderId="9" xfId="861" applyFont="1" applyFill="1" applyBorder="1" applyAlignment="1" applyProtection="1">
      <alignment horizontal="center" vertical="center" wrapText="1"/>
      <protection locked="0"/>
    </xf>
    <xf numFmtId="0" fontId="37" fillId="36" borderId="11" xfId="861" applyFont="1" applyFill="1" applyBorder="1" applyAlignment="1">
      <alignment horizontal="center" vertical="top"/>
    </xf>
    <xf numFmtId="4" fontId="37" fillId="36" borderId="29" xfId="861" applyNumberFormat="1" applyFont="1" applyFill="1" applyBorder="1" applyAlignment="1">
      <alignment horizontal="center" vertical="center" wrapText="1"/>
    </xf>
    <xf numFmtId="4" fontId="37" fillId="36" borderId="28" xfId="861" applyNumberFormat="1" applyFont="1" applyFill="1" applyBorder="1" applyAlignment="1">
      <alignment horizontal="center" vertical="center" wrapText="1"/>
    </xf>
    <xf numFmtId="4" fontId="37" fillId="36" borderId="14" xfId="861" applyNumberFormat="1" applyFont="1" applyFill="1" applyBorder="1" applyAlignment="1">
      <alignment horizontal="center" vertical="top" wrapText="1"/>
    </xf>
    <xf numFmtId="4" fontId="37" fillId="36" borderId="11" xfId="861" applyNumberFormat="1" applyFont="1" applyFill="1" applyBorder="1" applyAlignment="1">
      <alignment horizontal="center" vertical="top" wrapText="1"/>
    </xf>
    <xf numFmtId="0" fontId="40" fillId="0" borderId="28" xfId="0" applyFont="1" applyBorder="1" applyAlignment="1">
      <alignment horizontal="left" vertical="center" indent="2"/>
    </xf>
    <xf numFmtId="0" fontId="40" fillId="0" borderId="28" xfId="0" applyFont="1" applyBorder="1" applyAlignment="1">
      <alignment horizontal="left" vertical="center" indent="3"/>
    </xf>
    <xf numFmtId="0" fontId="40" fillId="0" borderId="28" xfId="0" applyFont="1" applyBorder="1" applyAlignment="1">
      <alignment horizontal="left" vertical="center" wrapText="1" indent="2"/>
    </xf>
    <xf numFmtId="3" fontId="5" fillId="0" borderId="29" xfId="0" applyNumberFormat="1" applyFont="1" applyBorder="1" applyAlignment="1" applyProtection="1">
      <alignment horizontal="lef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left" vertical="center" wrapText="1" indent="2"/>
    </xf>
    <xf numFmtId="0" fontId="43" fillId="0" borderId="28" xfId="0" applyFont="1" applyBorder="1" applyAlignment="1">
      <alignment horizontal="left" vertical="center" wrapText="1" indent="1"/>
    </xf>
    <xf numFmtId="3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861" applyFont="1" applyAlignment="1">
      <alignment horizontal="center" vertical="center"/>
    </xf>
    <xf numFmtId="15" fontId="5" fillId="0" borderId="0" xfId="861" applyNumberFormat="1" applyFont="1" applyAlignment="1">
      <alignment vertical="center"/>
    </xf>
    <xf numFmtId="3" fontId="5" fillId="0" borderId="0" xfId="861" applyNumberFormat="1" applyFont="1" applyAlignment="1">
      <alignment vertical="center"/>
    </xf>
    <xf numFmtId="10" fontId="5" fillId="36" borderId="29" xfId="876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3" applyNumberFormat="1" applyFont="1" applyBorder="1" applyAlignment="1">
      <alignment vertical="center"/>
    </xf>
    <xf numFmtId="3" fontId="0" fillId="0" borderId="13" xfId="3" applyNumberFormat="1" applyFont="1" applyFill="1" applyBorder="1" applyAlignment="1">
      <alignment vertical="center"/>
    </xf>
    <xf numFmtId="3" fontId="0" fillId="0" borderId="13" xfId="3" applyNumberFormat="1" applyFont="1" applyFill="1" applyBorder="1" applyAlignment="1" applyProtection="1">
      <alignment horizontal="right" vertical="center"/>
      <protection locked="0"/>
    </xf>
    <xf numFmtId="3" fontId="9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3" xfId="3" applyNumberFormat="1" applyFont="1" applyFill="1" applyBorder="1" applyAlignment="1">
      <alignment horizontal="right" vertical="center"/>
    </xf>
    <xf numFmtId="3" fontId="1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4" xfId="3" applyNumberFormat="1" applyFont="1" applyBorder="1" applyAlignment="1">
      <alignment vertical="center"/>
    </xf>
    <xf numFmtId="3" fontId="0" fillId="0" borderId="0" xfId="3" applyNumberFormat="1" applyFont="1"/>
    <xf numFmtId="3" fontId="0" fillId="0" borderId="14" xfId="3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/>
    <xf numFmtId="3" fontId="0" fillId="0" borderId="13" xfId="3" applyNumberFormat="1" applyFont="1" applyFill="1" applyBorder="1" applyAlignment="1">
      <alignment horizontal="right"/>
    </xf>
    <xf numFmtId="3" fontId="0" fillId="2" borderId="16" xfId="3" applyNumberFormat="1" applyFont="1" applyFill="1" applyBorder="1" applyAlignment="1">
      <alignment horizontal="right"/>
    </xf>
    <xf numFmtId="3" fontId="0" fillId="0" borderId="13" xfId="3" applyNumberFormat="1" applyFont="1" applyBorder="1" applyAlignment="1">
      <alignment horizontal="right"/>
    </xf>
    <xf numFmtId="3" fontId="0" fillId="0" borderId="14" xfId="3" applyNumberFormat="1" applyFont="1" applyFill="1" applyBorder="1" applyAlignment="1">
      <alignment horizontal="right"/>
    </xf>
    <xf numFmtId="3" fontId="0" fillId="0" borderId="13" xfId="0" applyNumberFormat="1" applyBorder="1"/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3" fontId="0" fillId="0" borderId="14" xfId="0" applyNumberFormat="1" applyBorder="1"/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>
      <alignment horizontal="left" indent="3"/>
    </xf>
    <xf numFmtId="3" fontId="1" fillId="0" borderId="13" xfId="0" applyNumberFormat="1" applyFont="1" applyFill="1" applyBorder="1" applyAlignment="1">
      <alignment horizontal="left" vertical="center" indent="2"/>
    </xf>
    <xf numFmtId="3" fontId="0" fillId="2" borderId="16" xfId="0" applyNumberFormat="1" applyFill="1" applyBorder="1" applyAlignment="1">
      <alignment vertical="center"/>
    </xf>
    <xf numFmtId="3" fontId="1" fillId="0" borderId="13" xfId="3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horizontal="left" vertical="center" indent="4"/>
      <protection locked="0"/>
    </xf>
    <xf numFmtId="3" fontId="0" fillId="0" borderId="13" xfId="3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/>
    <xf numFmtId="3" fontId="0" fillId="0" borderId="14" xfId="3" applyNumberFormat="1" applyFont="1" applyFill="1" applyBorder="1"/>
    <xf numFmtId="3" fontId="1" fillId="0" borderId="13" xfId="3" applyNumberFormat="1" applyFont="1" applyFill="1" applyBorder="1" applyProtection="1">
      <protection locked="0"/>
    </xf>
    <xf numFmtId="3" fontId="9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/>
    <xf numFmtId="3" fontId="19" fillId="2" borderId="16" xfId="3" applyNumberFormat="1" applyFont="1" applyFill="1" applyBorder="1" applyAlignment="1"/>
    <xf numFmtId="3" fontId="20" fillId="2" borderId="16" xfId="3" applyNumberFormat="1" applyFont="1" applyFill="1" applyBorder="1" applyAlignment="1"/>
    <xf numFmtId="3" fontId="1" fillId="0" borderId="13" xfId="3" applyNumberFormat="1" applyFont="1" applyFill="1" applyBorder="1"/>
    <xf numFmtId="3" fontId="9" fillId="0" borderId="13" xfId="3" applyNumberFormat="1" applyFont="1" applyFill="1" applyBorder="1" applyAlignment="1" applyProtection="1">
      <alignment vertical="center"/>
      <protection locked="0"/>
    </xf>
    <xf numFmtId="3" fontId="0" fillId="0" borderId="14" xfId="3" applyNumberFormat="1" applyFont="1" applyFill="1" applyBorder="1" applyAlignment="1">
      <alignment vertical="center"/>
    </xf>
    <xf numFmtId="3" fontId="9" fillId="0" borderId="12" xfId="3" applyNumberFormat="1" applyFont="1" applyFill="1" applyBorder="1" applyAlignment="1" applyProtection="1">
      <alignment vertical="center"/>
      <protection locked="0"/>
    </xf>
    <xf numFmtId="3" fontId="20" fillId="2" borderId="16" xfId="3" applyNumberFormat="1" applyFont="1" applyFill="1" applyBorder="1" applyAlignment="1">
      <alignment vertical="center"/>
    </xf>
    <xf numFmtId="3" fontId="1" fillId="0" borderId="13" xfId="3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20" fillId="2" borderId="16" xfId="3" applyNumberFormat="1" applyFont="1" applyFill="1" applyBorder="1"/>
    <xf numFmtId="3" fontId="0" fillId="2" borderId="16" xfId="3" applyNumberFormat="1" applyFont="1" applyFill="1" applyBorder="1" applyAlignment="1">
      <alignment vertical="center"/>
    </xf>
    <xf numFmtId="3" fontId="9" fillId="0" borderId="0" xfId="3" applyNumberFormat="1" applyFont="1"/>
    <xf numFmtId="3" fontId="9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3" applyNumberFormat="1" applyFont="1" applyFill="1" applyBorder="1" applyAlignment="1" applyProtection="1">
      <alignment vertical="center"/>
      <protection locked="0"/>
    </xf>
    <xf numFmtId="3" fontId="1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 applyProtection="1">
      <alignment vertical="center"/>
      <protection locked="0"/>
    </xf>
    <xf numFmtId="3" fontId="9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>
      <alignment vertical="center"/>
    </xf>
    <xf numFmtId="3" fontId="0" fillId="0" borderId="14" xfId="3" applyNumberFormat="1" applyFont="1" applyBorder="1"/>
    <xf numFmtId="3" fontId="1" fillId="0" borderId="12" xfId="3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6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/>
      <protection locked="0"/>
    </xf>
    <xf numFmtId="3" fontId="9" fillId="0" borderId="8" xfId="3" applyNumberFormat="1" applyFont="1" applyFill="1" applyBorder="1" applyAlignment="1" applyProtection="1">
      <alignment vertical="center"/>
      <protection locked="0"/>
    </xf>
    <xf numFmtId="3" fontId="1" fillId="0" borderId="8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 wrapText="1"/>
      <protection locked="0"/>
    </xf>
    <xf numFmtId="3" fontId="0" fillId="0" borderId="8" xfId="3" applyNumberFormat="1" applyFont="1" applyFill="1" applyBorder="1" applyAlignment="1">
      <alignment vertical="center"/>
    </xf>
    <xf numFmtId="3" fontId="0" fillId="0" borderId="11" xfId="3" applyNumberFormat="1" applyFont="1" applyFill="1" applyBorder="1"/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3" applyNumberFormat="1" applyFont="1" applyFill="1" applyBorder="1" applyAlignment="1" applyProtection="1">
      <alignment horizontal="right" vertical="center"/>
      <protection locked="0"/>
    </xf>
    <xf numFmtId="3" fontId="9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>
      <alignment horizontal="right" vertical="center"/>
    </xf>
    <xf numFmtId="3" fontId="0" fillId="0" borderId="11" xfId="3" applyNumberFormat="1" applyFont="1" applyBorder="1" applyAlignment="1">
      <alignment horizontal="center"/>
    </xf>
    <xf numFmtId="1" fontId="1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39" fillId="38" borderId="27" xfId="0" applyFont="1" applyFill="1" applyBorder="1" applyAlignment="1">
      <alignment horizontal="left" vertical="center" wrapText="1" indent="1"/>
    </xf>
    <xf numFmtId="0" fontId="39" fillId="38" borderId="28" xfId="0" applyFont="1" applyFill="1" applyBorder="1" applyAlignment="1">
      <alignment horizontal="left" vertical="center" wrapText="1" indent="1"/>
    </xf>
    <xf numFmtId="0" fontId="37" fillId="36" borderId="26" xfId="861" applyFont="1" applyFill="1" applyBorder="1" applyAlignment="1" applyProtection="1">
      <alignment horizontal="center" vertical="center" wrapText="1"/>
      <protection locked="0"/>
    </xf>
    <xf numFmtId="0" fontId="37" fillId="36" borderId="27" xfId="861" applyFont="1" applyFill="1" applyBorder="1" applyAlignment="1" applyProtection="1">
      <alignment horizontal="center" vertical="center" wrapText="1"/>
      <protection locked="0"/>
    </xf>
    <xf numFmtId="0" fontId="37" fillId="36" borderId="28" xfId="861" applyFont="1" applyFill="1" applyBorder="1" applyAlignment="1" applyProtection="1">
      <alignment horizontal="center" vertical="center" wrapText="1"/>
      <protection locked="0"/>
    </xf>
    <xf numFmtId="0" fontId="37" fillId="37" borderId="27" xfId="861" applyFont="1" applyFill="1" applyBorder="1" applyAlignment="1">
      <alignment vertical="center"/>
    </xf>
    <xf numFmtId="0" fontId="37" fillId="37" borderId="28" xfId="861" applyFont="1" applyFill="1" applyBorder="1" applyAlignment="1">
      <alignment vertical="center"/>
    </xf>
    <xf numFmtId="0" fontId="39" fillId="36" borderId="27" xfId="0" applyFont="1" applyFill="1" applyBorder="1" applyAlignment="1">
      <alignment horizontal="left" vertical="center" wrapText="1"/>
    </xf>
    <xf numFmtId="0" fontId="39" fillId="36" borderId="28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 indent="1"/>
    </xf>
    <xf numFmtId="0" fontId="40" fillId="0" borderId="28" xfId="0" applyFont="1" applyFill="1" applyBorder="1" applyAlignment="1">
      <alignment horizontal="left" vertical="center" wrapText="1" indent="1"/>
    </xf>
    <xf numFmtId="0" fontId="37" fillId="37" borderId="27" xfId="861" applyFont="1" applyFill="1" applyBorder="1" applyAlignment="1" applyProtection="1">
      <alignment vertical="center"/>
    </xf>
    <xf numFmtId="0" fontId="37" fillId="37" borderId="28" xfId="861" applyFont="1" applyFill="1" applyBorder="1" applyAlignment="1" applyProtection="1">
      <alignment vertical="center"/>
    </xf>
  </cellXfs>
  <cellStyles count="878">
    <cellStyle name="=C:\WINNT\SYSTEM32\COMMAND.COM" xfId="24"/>
    <cellStyle name="20% - Énfasis1 2" xfId="33"/>
    <cellStyle name="20% - Énfasis1 2 2" xfId="34"/>
    <cellStyle name="20% - Énfasis1 2 2 2" xfId="35"/>
    <cellStyle name="20% - Énfasis1 2 3" xfId="36"/>
    <cellStyle name="20% - Énfasis1 3" xfId="37"/>
    <cellStyle name="20% - Énfasis1 3 2" xfId="38"/>
    <cellStyle name="20% - Énfasis1 4" xfId="39"/>
    <cellStyle name="20% - Énfasis1 4 2" xfId="40"/>
    <cellStyle name="20% - Énfasis1 5" xfId="41"/>
    <cellStyle name="20% - Énfasis2 2" xfId="42"/>
    <cellStyle name="20% - Énfasis2 2 2" xfId="43"/>
    <cellStyle name="20% - Énfasis2 2 2 2" xfId="44"/>
    <cellStyle name="20% - Énfasis2 2 3" xfId="45"/>
    <cellStyle name="20% - Énfasis2 3" xfId="46"/>
    <cellStyle name="20% - Énfasis2 3 2" xfId="47"/>
    <cellStyle name="20% - Énfasis2 4" xfId="48"/>
    <cellStyle name="20% - Énfasis2 4 2" xfId="49"/>
    <cellStyle name="20% - Énfasis2 5" xfId="50"/>
    <cellStyle name="20% - Énfasis3 2" xfId="51"/>
    <cellStyle name="20% - Énfasis3 2 2" xfId="52"/>
    <cellStyle name="20% - Énfasis3 2 2 2" xfId="53"/>
    <cellStyle name="20% - Énfasis3 2 3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4 2" xfId="60"/>
    <cellStyle name="20% - Énfasis4 2 2" xfId="61"/>
    <cellStyle name="20% - Énfasis4 2 2 2" xfId="62"/>
    <cellStyle name="20% - Énfasis4 2 3" xfId="63"/>
    <cellStyle name="20% - Énfasis4 3" xfId="64"/>
    <cellStyle name="20% - Énfasis4 3 2" xfId="65"/>
    <cellStyle name="20% - Énfasis4 4" xfId="66"/>
    <cellStyle name="20% - Énfasis4 4 2" xfId="67"/>
    <cellStyle name="20% - Énfasis4 5" xfId="68"/>
    <cellStyle name="20% - Énfasis5 2" xfId="69"/>
    <cellStyle name="20% - Énfasis5 2 2" xfId="70"/>
    <cellStyle name="20% - Énfasis5 2 2 2" xfId="71"/>
    <cellStyle name="20% - Énfasis5 2 3" xfId="72"/>
    <cellStyle name="20% - Énfasis5 3" xfId="73"/>
    <cellStyle name="20% - Énfasis5 3 2" xfId="74"/>
    <cellStyle name="20% - Énfasis5 4" xfId="75"/>
    <cellStyle name="20% - Énfasis5 4 2" xfId="76"/>
    <cellStyle name="20% - Énfasis5 5" xfId="77"/>
    <cellStyle name="20% - Énfasis6 2" xfId="78"/>
    <cellStyle name="20% - Énfasis6 2 2" xfId="79"/>
    <cellStyle name="20% - Énfasis6 2 2 2" xfId="80"/>
    <cellStyle name="20% - Énfasis6 2 3" xfId="81"/>
    <cellStyle name="20% - Énfasis6 3" xfId="82"/>
    <cellStyle name="20% - Énfasis6 3 2" xfId="83"/>
    <cellStyle name="20% - Énfasis6 4" xfId="84"/>
    <cellStyle name="20% - Énfasis6 4 2" xfId="85"/>
    <cellStyle name="20% - Énfasis6 5" xfId="86"/>
    <cellStyle name="40% - Énfasis1 2" xfId="87"/>
    <cellStyle name="40% - Énfasis1 2 2" xfId="88"/>
    <cellStyle name="40% - Énfasis1 2 2 2" xfId="89"/>
    <cellStyle name="40% - Énfasis1 2 3" xfId="90"/>
    <cellStyle name="40% - Énfasis1 3" xfId="91"/>
    <cellStyle name="40% - Énfasis1 3 2" xfId="92"/>
    <cellStyle name="40% - Énfasis1 4" xfId="93"/>
    <cellStyle name="40% - Énfasis1 4 2" xfId="94"/>
    <cellStyle name="40% - Énfasis1 5" xfId="95"/>
    <cellStyle name="40% - Énfasis2 2" xfId="96"/>
    <cellStyle name="40% - Énfasis2 2 2" xfId="97"/>
    <cellStyle name="40% - Énfasis2 2 2 2" xfId="98"/>
    <cellStyle name="40% - Énfasis2 2 3" xfId="99"/>
    <cellStyle name="40% - Énfasis2 3" xfId="100"/>
    <cellStyle name="40% - Énfasis2 3 2" xfId="101"/>
    <cellStyle name="40% - Énfasis2 4" xfId="102"/>
    <cellStyle name="40% - Énfasis2 4 2" xfId="103"/>
    <cellStyle name="40% - Énfasis2 5" xfId="104"/>
    <cellStyle name="40% - Énfasis3 2" xfId="105"/>
    <cellStyle name="40% - Énfasis3 2 2" xfId="106"/>
    <cellStyle name="40% - Énfasis3 2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2 2" xfId="116"/>
    <cellStyle name="40% - Énfasis4 2 3" xfId="117"/>
    <cellStyle name="40% - Énfasis4 3" xfId="118"/>
    <cellStyle name="40% - Énfasis4 3 2" xfId="119"/>
    <cellStyle name="40% - Énfasis4 4" xfId="120"/>
    <cellStyle name="40% - Énfasis4 4 2" xfId="121"/>
    <cellStyle name="40% - Énfasis4 5" xfId="122"/>
    <cellStyle name="40% - Énfasis5 2" xfId="123"/>
    <cellStyle name="40% - Énfasis5 2 2" xfId="124"/>
    <cellStyle name="40% - Énfasis5 2 2 2" xfId="125"/>
    <cellStyle name="40% - Énfasis5 2 3" xfId="126"/>
    <cellStyle name="40% - Énfasis5 3" xfId="127"/>
    <cellStyle name="40% - Énfasis5 3 2" xfId="128"/>
    <cellStyle name="40% - Énfasis5 4" xfId="129"/>
    <cellStyle name="40% - Énfasis5 4 2" xfId="130"/>
    <cellStyle name="40% - Énfasis5 5" xfId="131"/>
    <cellStyle name="40% - Énfasis6 2" xfId="132"/>
    <cellStyle name="40% - Énfasis6 2 2" xfId="133"/>
    <cellStyle name="40% - Énfasis6 2 2 2" xfId="134"/>
    <cellStyle name="40% - Énfasis6 2 3" xfId="135"/>
    <cellStyle name="40% - Énfasis6 3" xfId="136"/>
    <cellStyle name="40% - Énfasis6 3 2" xfId="137"/>
    <cellStyle name="40% - Énfasis6 4" xfId="138"/>
    <cellStyle name="40% - Énfasis6 4 2" xfId="139"/>
    <cellStyle name="40% - Énfasis6 5" xfId="140"/>
    <cellStyle name="60% - Énfasis1 2" xfId="141"/>
    <cellStyle name="60% - Énfasis2 2" xfId="142"/>
    <cellStyle name="60% - Énfasis3 2" xfId="143"/>
    <cellStyle name="60% - Énfasis4 2" xfId="144"/>
    <cellStyle name="60% - Énfasis5 2" xfId="145"/>
    <cellStyle name="60% - Énfasis6 2" xfId="146"/>
    <cellStyle name="Buena 2" xfId="147"/>
    <cellStyle name="Buena 2 2" xfId="148"/>
    <cellStyle name="Cálculo 2" xfId="149"/>
    <cellStyle name="Cálculo 2 2" xfId="150"/>
    <cellStyle name="Celda de comprobación 2" xfId="151"/>
    <cellStyle name="Celda de comprobación 2 2" xfId="152"/>
    <cellStyle name="Celda vinculada 2" xfId="153"/>
    <cellStyle name="Celda vinculada 2 2" xfId="154"/>
    <cellStyle name="Encabezado 1 2" xfId="155"/>
    <cellStyle name="Encabezado 4 2" xfId="156"/>
    <cellStyle name="Encabezado 4 2 2" xfId="157"/>
    <cellStyle name="Énfasis1 2" xfId="158"/>
    <cellStyle name="Énfasis2 2" xfId="159"/>
    <cellStyle name="Énfasis3 2" xfId="160"/>
    <cellStyle name="Énfasis4 2" xfId="161"/>
    <cellStyle name="Énfasis5 2" xfId="162"/>
    <cellStyle name="Énfasis6 2" xfId="163"/>
    <cellStyle name="Entrada 2" xfId="164"/>
    <cellStyle name="Entrada 2 2" xfId="165"/>
    <cellStyle name="Euro" xfId="6"/>
    <cellStyle name="Fecha" xfId="166"/>
    <cellStyle name="Fijo" xfId="167"/>
    <cellStyle name="HEADING1" xfId="168"/>
    <cellStyle name="HEADING2" xfId="169"/>
    <cellStyle name="Hipervínculo 2" xfId="862"/>
    <cellStyle name="Incorrecto 2" xfId="170"/>
    <cellStyle name="Incorrecto 2 2" xfId="171"/>
    <cellStyle name="Millares" xfId="3" builtinId="3"/>
    <cellStyle name="Millares 10" xfId="172"/>
    <cellStyle name="Millares 11" xfId="173"/>
    <cellStyle name="Millares 12" xfId="174"/>
    <cellStyle name="Millares 15" xfId="175"/>
    <cellStyle name="Millares 15 2" xfId="176"/>
    <cellStyle name="Millares 15 2 2" xfId="177"/>
    <cellStyle name="Millares 15 3" xfId="178"/>
    <cellStyle name="Millares 2" xfId="7"/>
    <cellStyle name="Millares 2 10" xfId="863"/>
    <cellStyle name="Millares 2 2" xfId="8"/>
    <cellStyle name="Millares 2 2 2" xfId="9"/>
    <cellStyle name="Millares 2 2 2 2" xfId="179"/>
    <cellStyle name="Millares 2 2 3" xfId="180"/>
    <cellStyle name="Millares 2 2 3 2" xfId="181"/>
    <cellStyle name="Millares 2 2 4" xfId="182"/>
    <cellStyle name="Millares 2 3" xfId="10"/>
    <cellStyle name="Millares 2 3 2" xfId="183"/>
    <cellStyle name="Millares 2 3 3" xfId="184"/>
    <cellStyle name="Millares 2 4" xfId="11"/>
    <cellStyle name="Millares 2 4 2" xfId="185"/>
    <cellStyle name="Millares 2 5" xfId="186"/>
    <cellStyle name="Millares 2 6" xfId="187"/>
    <cellStyle name="Millares 2 7" xfId="864"/>
    <cellStyle name="Millares 2 8" xfId="865"/>
    <cellStyle name="Millares 2 9" xfId="866"/>
    <cellStyle name="Millares 3" xfId="12"/>
    <cellStyle name="Millares 3 2" xfId="188"/>
    <cellStyle name="Millares 3 2 2" xfId="189"/>
    <cellStyle name="Millares 3 2 3" xfId="190"/>
    <cellStyle name="Millares 3 3" xfId="191"/>
    <cellStyle name="Millares 3 4" xfId="192"/>
    <cellStyle name="Millares 3 4 2" xfId="193"/>
    <cellStyle name="Millares 3 5" xfId="194"/>
    <cellStyle name="Millares 3 6" xfId="867"/>
    <cellStyle name="Millares 3 7" xfId="868"/>
    <cellStyle name="Millares 3 8" xfId="869"/>
    <cellStyle name="Millares 4" xfId="27"/>
    <cellStyle name="Millares 4 2" xfId="195"/>
    <cellStyle name="Millares 4 2 2" xfId="196"/>
    <cellStyle name="Millares 4 2 2 2" xfId="197"/>
    <cellStyle name="Millares 4 2 3" xfId="198"/>
    <cellStyle name="Millares 4 3" xfId="199"/>
    <cellStyle name="Millares 4 3 2" xfId="200"/>
    <cellStyle name="Millares 4 4" xfId="201"/>
    <cellStyle name="Millares 4 5" xfId="202"/>
    <cellStyle name="Millares 5" xfId="28"/>
    <cellStyle name="Millares 5 2" xfId="203"/>
    <cellStyle name="Millares 5 2 2" xfId="204"/>
    <cellStyle name="Millares 5 3" xfId="205"/>
    <cellStyle name="Millares 5 4" xfId="206"/>
    <cellStyle name="Millares 5 5" xfId="207"/>
    <cellStyle name="Millares 6" xfId="208"/>
    <cellStyle name="Millares 6 2" xfId="209"/>
    <cellStyle name="Millares 6 3" xfId="210"/>
    <cellStyle name="Millares 7" xfId="211"/>
    <cellStyle name="Millares 8" xfId="212"/>
    <cellStyle name="Millares 9" xfId="213"/>
    <cellStyle name="Moneda 2" xfId="13"/>
    <cellStyle name="Moneda 2 2" xfId="214"/>
    <cellStyle name="Moneda 2 3" xfId="215"/>
    <cellStyle name="Moneda 3" xfId="216"/>
    <cellStyle name="Moneda 4" xfId="217"/>
    <cellStyle name="Neutral 2" xfId="218"/>
    <cellStyle name="Neutral 2 2" xfId="219"/>
    <cellStyle name="Normal" xfId="0" builtinId="0"/>
    <cellStyle name="Normal 10" xfId="220"/>
    <cellStyle name="Normal 10 2" xfId="221"/>
    <cellStyle name="Normal 10 2 2" xfId="222"/>
    <cellStyle name="Normal 10 2 2 2" xfId="223"/>
    <cellStyle name="Normal 10 2 3" xfId="224"/>
    <cellStyle name="Normal 10 3" xfId="225"/>
    <cellStyle name="Normal 10 3 2" xfId="226"/>
    <cellStyle name="Normal 10 3 2 2" xfId="227"/>
    <cellStyle name="Normal 10 3 3" xfId="228"/>
    <cellStyle name="Normal 10 4" xfId="229"/>
    <cellStyle name="Normal 10 4 2" xfId="230"/>
    <cellStyle name="Normal 10 4 2 2" xfId="231"/>
    <cellStyle name="Normal 10 4 3" xfId="232"/>
    <cellStyle name="Normal 10 5" xfId="233"/>
    <cellStyle name="Normal 10 5 2" xfId="234"/>
    <cellStyle name="Normal 10 6" xfId="235"/>
    <cellStyle name="Normal 10 7" xfId="236"/>
    <cellStyle name="Normal 10 8" xfId="237"/>
    <cellStyle name="Normal 10 9" xfId="238"/>
    <cellStyle name="Normal 11" xfId="239"/>
    <cellStyle name="Normal 11 2" xfId="240"/>
    <cellStyle name="Normal 11 2 2" xfId="241"/>
    <cellStyle name="Normal 11 2 2 2" xfId="242"/>
    <cellStyle name="Normal 11 2 3" xfId="243"/>
    <cellStyle name="Normal 11 3" xfId="244"/>
    <cellStyle name="Normal 11 3 2" xfId="245"/>
    <cellStyle name="Normal 11 3 2 2" xfId="246"/>
    <cellStyle name="Normal 11 3 3" xfId="247"/>
    <cellStyle name="Normal 11 4" xfId="248"/>
    <cellStyle name="Normal 11 4 2" xfId="249"/>
    <cellStyle name="Normal 11 4 2 2" xfId="250"/>
    <cellStyle name="Normal 11 4 3" xfId="251"/>
    <cellStyle name="Normal 11 5" xfId="252"/>
    <cellStyle name="Normal 11 5 2" xfId="253"/>
    <cellStyle name="Normal 11 5 2 2" xfId="254"/>
    <cellStyle name="Normal 11 5 3" xfId="255"/>
    <cellStyle name="Normal 11 6" xfId="256"/>
    <cellStyle name="Normal 11 6 2" xfId="257"/>
    <cellStyle name="Normal 11 7" xfId="258"/>
    <cellStyle name="Normal 11 8" xfId="259"/>
    <cellStyle name="Normal 11 9" xfId="260"/>
    <cellStyle name="Normal 12" xfId="261"/>
    <cellStyle name="Normal 12 2" xfId="262"/>
    <cellStyle name="Normal 12 2 2" xfId="263"/>
    <cellStyle name="Normal 12 2 2 2" xfId="264"/>
    <cellStyle name="Normal 12 2 3" xfId="265"/>
    <cellStyle name="Normal 12 3" xfId="266"/>
    <cellStyle name="Normal 12 3 2" xfId="267"/>
    <cellStyle name="Normal 12 3 2 2" xfId="268"/>
    <cellStyle name="Normal 12 3 3" xfId="269"/>
    <cellStyle name="Normal 12 4" xfId="270"/>
    <cellStyle name="Normal 12 4 2" xfId="271"/>
    <cellStyle name="Normal 12 4 2 2" xfId="272"/>
    <cellStyle name="Normal 12 4 3" xfId="273"/>
    <cellStyle name="Normal 12 5" xfId="274"/>
    <cellStyle name="Normal 12 5 2" xfId="275"/>
    <cellStyle name="Normal 12 5 2 2" xfId="276"/>
    <cellStyle name="Normal 12 5 3" xfId="277"/>
    <cellStyle name="Normal 12 6" xfId="278"/>
    <cellStyle name="Normal 12 6 2" xfId="279"/>
    <cellStyle name="Normal 12 7" xfId="280"/>
    <cellStyle name="Normal 13" xfId="281"/>
    <cellStyle name="Normal 13 2" xfId="282"/>
    <cellStyle name="Normal 13 2 2" xfId="283"/>
    <cellStyle name="Normal 13 2 2 2" xfId="284"/>
    <cellStyle name="Normal 13 2 3" xfId="285"/>
    <cellStyle name="Normal 13 3" xfId="286"/>
    <cellStyle name="Normal 13 3 2" xfId="287"/>
    <cellStyle name="Normal 13 3 2 2" xfId="288"/>
    <cellStyle name="Normal 13 3 3" xfId="289"/>
    <cellStyle name="Normal 13 4" xfId="290"/>
    <cellStyle name="Normal 13 4 2" xfId="291"/>
    <cellStyle name="Normal 13 4 2 2" xfId="292"/>
    <cellStyle name="Normal 13 4 3" xfId="293"/>
    <cellStyle name="Normal 13 5" xfId="294"/>
    <cellStyle name="Normal 13 5 2" xfId="295"/>
    <cellStyle name="Normal 13 5 2 2" xfId="296"/>
    <cellStyle name="Normal 13 5 3" xfId="297"/>
    <cellStyle name="Normal 13 6" xfId="298"/>
    <cellStyle name="Normal 13 6 2" xfId="299"/>
    <cellStyle name="Normal 13 7" xfId="300"/>
    <cellStyle name="Normal 14" xfId="301"/>
    <cellStyle name="Normal 14 2" xfId="302"/>
    <cellStyle name="Normal 14 2 2" xfId="303"/>
    <cellStyle name="Normal 14 2 2 2" xfId="304"/>
    <cellStyle name="Normal 14 2 3" xfId="305"/>
    <cellStyle name="Normal 14 3" xfId="306"/>
    <cellStyle name="Normal 14 3 2" xfId="307"/>
    <cellStyle name="Normal 14 3 2 2" xfId="308"/>
    <cellStyle name="Normal 14 3 3" xfId="309"/>
    <cellStyle name="Normal 14 4" xfId="310"/>
    <cellStyle name="Normal 14 4 2" xfId="311"/>
    <cellStyle name="Normal 14 4 2 2" xfId="312"/>
    <cellStyle name="Normal 14 4 3" xfId="313"/>
    <cellStyle name="Normal 14 5" xfId="314"/>
    <cellStyle name="Normal 14 5 2" xfId="315"/>
    <cellStyle name="Normal 14 5 2 2" xfId="316"/>
    <cellStyle name="Normal 14 5 3" xfId="317"/>
    <cellStyle name="Normal 14 6" xfId="318"/>
    <cellStyle name="Normal 14 6 2" xfId="319"/>
    <cellStyle name="Normal 14 7" xfId="320"/>
    <cellStyle name="Normal 15" xfId="321"/>
    <cellStyle name="Normal 15 2" xfId="322"/>
    <cellStyle name="Normal 15 2 2" xfId="323"/>
    <cellStyle name="Normal 15 2 2 2" xfId="324"/>
    <cellStyle name="Normal 15 2 3" xfId="325"/>
    <cellStyle name="Normal 15 3" xfId="326"/>
    <cellStyle name="Normal 15 3 2" xfId="327"/>
    <cellStyle name="Normal 15 3 2 2" xfId="328"/>
    <cellStyle name="Normal 15 3 3" xfId="329"/>
    <cellStyle name="Normal 15 4" xfId="330"/>
    <cellStyle name="Normal 15 4 2" xfId="331"/>
    <cellStyle name="Normal 15 5" xfId="332"/>
    <cellStyle name="Normal 16" xfId="333"/>
    <cellStyle name="Normal 16 2" xfId="334"/>
    <cellStyle name="Normal 16 2 2" xfId="335"/>
    <cellStyle name="Normal 16 2 2 2" xfId="336"/>
    <cellStyle name="Normal 16 2 3" xfId="337"/>
    <cellStyle name="Normal 16 3" xfId="338"/>
    <cellStyle name="Normal 16 3 2" xfId="339"/>
    <cellStyle name="Normal 16 3 2 2" xfId="340"/>
    <cellStyle name="Normal 16 3 3" xfId="341"/>
    <cellStyle name="Normal 16 4" xfId="342"/>
    <cellStyle name="Normal 16 4 2" xfId="343"/>
    <cellStyle name="Normal 16 5" xfId="344"/>
    <cellStyle name="Normal 17" xfId="345"/>
    <cellStyle name="Normal 17 2" xfId="346"/>
    <cellStyle name="Normal 17 2 2" xfId="347"/>
    <cellStyle name="Normal 17 2 2 2" xfId="348"/>
    <cellStyle name="Normal 17 2 3" xfId="349"/>
    <cellStyle name="Normal 17 3" xfId="350"/>
    <cellStyle name="Normal 17 3 2" xfId="351"/>
    <cellStyle name="Normal 17 3 2 2" xfId="352"/>
    <cellStyle name="Normal 17 3 3" xfId="353"/>
    <cellStyle name="Normal 17 4" xfId="354"/>
    <cellStyle name="Normal 17 4 2" xfId="355"/>
    <cellStyle name="Normal 17 5" xfId="356"/>
    <cellStyle name="Normal 18" xfId="357"/>
    <cellStyle name="Normal 18 2" xfId="358"/>
    <cellStyle name="Normal 18 2 2" xfId="359"/>
    <cellStyle name="Normal 18 2 2 2" xfId="360"/>
    <cellStyle name="Normal 18 2 3" xfId="361"/>
    <cellStyle name="Normal 18 3" xfId="362"/>
    <cellStyle name="Normal 18 3 2" xfId="363"/>
    <cellStyle name="Normal 18 3 2 2" xfId="364"/>
    <cellStyle name="Normal 18 3 3" xfId="365"/>
    <cellStyle name="Normal 18 4" xfId="366"/>
    <cellStyle name="Normal 18 4 2" xfId="367"/>
    <cellStyle name="Normal 18 5" xfId="368"/>
    <cellStyle name="Normal 19" xfId="369"/>
    <cellStyle name="Normal 2" xfId="2"/>
    <cellStyle name="Normal 2 10" xfId="370"/>
    <cellStyle name="Normal 2 10 2" xfId="371"/>
    <cellStyle name="Normal 2 11" xfId="372"/>
    <cellStyle name="Normal 2 11 2" xfId="373"/>
    <cellStyle name="Normal 2 12" xfId="374"/>
    <cellStyle name="Normal 2 12 2" xfId="375"/>
    <cellStyle name="Normal 2 12 3" xfId="376"/>
    <cellStyle name="Normal 2 12 4" xfId="377"/>
    <cellStyle name="Normal 2 13" xfId="378"/>
    <cellStyle name="Normal 2 14" xfId="379"/>
    <cellStyle name="Normal 2 15" xfId="380"/>
    <cellStyle name="Normal 2 2" xfId="4"/>
    <cellStyle name="Normal 2 2 2" xfId="381"/>
    <cellStyle name="Normal 2 3" xfId="14"/>
    <cellStyle name="Normal 2 3 2" xfId="382"/>
    <cellStyle name="Normal 2 3 3" xfId="383"/>
    <cellStyle name="Normal 2 4" xfId="15"/>
    <cellStyle name="Normal 2 4 2" xfId="384"/>
    <cellStyle name="Normal 2 4 3" xfId="385"/>
    <cellStyle name="Normal 2 5" xfId="16"/>
    <cellStyle name="Normal 2 5 2" xfId="386"/>
    <cellStyle name="Normal 2 6" xfId="387"/>
    <cellStyle name="Normal 2 6 2" xfId="388"/>
    <cellStyle name="Normal 2 7" xfId="389"/>
    <cellStyle name="Normal 2 7 2" xfId="390"/>
    <cellStyle name="Normal 2 8" xfId="391"/>
    <cellStyle name="Normal 2 8 2" xfId="392"/>
    <cellStyle name="Normal 2 9" xfId="393"/>
    <cellStyle name="Normal 2 9 2" xfId="394"/>
    <cellStyle name="Normal 20" xfId="395"/>
    <cellStyle name="Normal 20 2" xfId="396"/>
    <cellStyle name="Normal 21" xfId="397"/>
    <cellStyle name="Normal 22" xfId="398"/>
    <cellStyle name="Normal 24" xfId="877"/>
    <cellStyle name="Normal 3" xfId="1"/>
    <cellStyle name="Normal 3 10" xfId="399"/>
    <cellStyle name="Normal 3 11" xfId="400"/>
    <cellStyle name="Normal 3 2" xfId="29"/>
    <cellStyle name="Normal 3 2 2" xfId="401"/>
    <cellStyle name="Normal 3 2 2 2" xfId="402"/>
    <cellStyle name="Normal 3 2 3" xfId="403"/>
    <cellStyle name="Normal 3 2 4" xfId="404"/>
    <cellStyle name="Normal 3 3" xfId="405"/>
    <cellStyle name="Normal 3 3 2" xfId="406"/>
    <cellStyle name="Normal 3 3 2 2" xfId="407"/>
    <cellStyle name="Normal 3 3 3" xfId="408"/>
    <cellStyle name="Normal 3 4" xfId="409"/>
    <cellStyle name="Normal 3 4 2" xfId="410"/>
    <cellStyle name="Normal 3 4 2 2" xfId="411"/>
    <cellStyle name="Normal 3 5" xfId="412"/>
    <cellStyle name="Normal 3 5 2" xfId="413"/>
    <cellStyle name="Normal 3 5 3" xfId="414"/>
    <cellStyle name="Normal 3 5 4" xfId="415"/>
    <cellStyle name="Normal 3 6" xfId="416"/>
    <cellStyle name="Normal 3 6 2" xfId="417"/>
    <cellStyle name="Normal 3 7" xfId="418"/>
    <cellStyle name="Normal 3 8" xfId="419"/>
    <cellStyle name="Normal 3 9" xfId="420"/>
    <cellStyle name="Normal 3 9 2" xfId="861"/>
    <cellStyle name="Normal 4" xfId="17"/>
    <cellStyle name="Normal 4 2" xfId="18"/>
    <cellStyle name="Normal 4 2 2" xfId="421"/>
    <cellStyle name="Normal 4 2 3" xfId="422"/>
    <cellStyle name="Normal 4 3" xfId="423"/>
    <cellStyle name="Normal 4 3 2" xfId="424"/>
    <cellStyle name="Normal 4 4" xfId="425"/>
    <cellStyle name="Normal 4 5" xfId="426"/>
    <cellStyle name="Normal 5" xfId="19"/>
    <cellStyle name="Normal 5 2" xfId="20"/>
    <cellStyle name="Normal 5 2 2" xfId="427"/>
    <cellStyle name="Normal 5 2 2 2" xfId="428"/>
    <cellStyle name="Normal 5 2 3" xfId="429"/>
    <cellStyle name="Normal 5 2 4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4 2 2" xfId="437"/>
    <cellStyle name="Normal 5 4 3" xfId="438"/>
    <cellStyle name="Normal 5 5" xfId="439"/>
    <cellStyle name="Normal 5 5 2" xfId="440"/>
    <cellStyle name="Normal 5 6" xfId="441"/>
    <cellStyle name="Normal 5 7" xfId="442"/>
    <cellStyle name="Normal 6" xfId="21"/>
    <cellStyle name="Normal 6 2" xfId="22"/>
    <cellStyle name="Normal 6 2 2" xfId="443"/>
    <cellStyle name="Normal 6 2 2 2" xfId="444"/>
    <cellStyle name="Normal 6 2 3" xfId="445"/>
    <cellStyle name="Normal 6 2 4" xfId="870"/>
    <cellStyle name="Normal 6 2 5" xfId="871"/>
    <cellStyle name="Normal 6 2 6" xfId="872"/>
    <cellStyle name="Normal 6 2 7" xfId="873"/>
    <cellStyle name="Normal 6 2 8" xfId="874"/>
    <cellStyle name="Normal 6 3" xfId="446"/>
    <cellStyle name="Normal 6 3 2" xfId="447"/>
    <cellStyle name="Normal 6 3 2 2" xfId="448"/>
    <cellStyle name="Normal 6 3 3" xfId="449"/>
    <cellStyle name="Normal 6 4" xfId="450"/>
    <cellStyle name="Normal 6 4 2" xfId="451"/>
    <cellStyle name="Normal 6 4 2 2" xfId="452"/>
    <cellStyle name="Normal 6 4 3" xfId="453"/>
    <cellStyle name="Normal 6 5" xfId="454"/>
    <cellStyle name="Normal 6 5 2" xfId="455"/>
    <cellStyle name="Normal 6 5 2 2" xfId="456"/>
    <cellStyle name="Normal 6 5 3" xfId="457"/>
    <cellStyle name="Normal 6 6" xfId="458"/>
    <cellStyle name="Normal 6 6 2" xfId="459"/>
    <cellStyle name="Normal 6 7" xfId="460"/>
    <cellStyle name="Normal 6 8" xfId="461"/>
    <cellStyle name="Normal 6 8 2" xfId="462"/>
    <cellStyle name="Normal 6 9" xfId="875"/>
    <cellStyle name="Normal 7" xfId="5"/>
    <cellStyle name="Normal 7 2" xfId="463"/>
    <cellStyle name="Normal 7 2 2" xfId="464"/>
    <cellStyle name="Normal 7 2 2 2" xfId="465"/>
    <cellStyle name="Normal 7 2 3" xfId="466"/>
    <cellStyle name="Normal 7 3" xfId="467"/>
    <cellStyle name="Normal 7 3 2" xfId="468"/>
    <cellStyle name="Normal 7 3 2 2" xfId="469"/>
    <cellStyle name="Normal 7 3 3" xfId="470"/>
    <cellStyle name="Normal 7 4" xfId="471"/>
    <cellStyle name="Normal 7 4 2" xfId="472"/>
    <cellStyle name="Normal 7 4 2 2" xfId="473"/>
    <cellStyle name="Normal 7 4 3" xfId="474"/>
    <cellStyle name="Normal 7 5" xfId="475"/>
    <cellStyle name="Normal 7 5 2" xfId="476"/>
    <cellStyle name="Normal 7 6" xfId="477"/>
    <cellStyle name="Normal 7 7" xfId="478"/>
    <cellStyle name="Normal 7 7 2" xfId="479"/>
    <cellStyle name="Normal 7 8" xfId="480"/>
    <cellStyle name="Normal 8" xfId="23"/>
    <cellStyle name="Normal 8 2" xfId="481"/>
    <cellStyle name="Normal 8 2 2" xfId="482"/>
    <cellStyle name="Normal 8 2 2 2" xfId="483"/>
    <cellStyle name="Normal 8 2 3" xfId="484"/>
    <cellStyle name="Normal 8 3" xfId="485"/>
    <cellStyle name="Normal 8 3 2" xfId="486"/>
    <cellStyle name="Normal 8 3 2 2" xfId="487"/>
    <cellStyle name="Normal 8 3 3" xfId="488"/>
    <cellStyle name="Normal 8 4" xfId="489"/>
    <cellStyle name="Normal 8 4 2" xfId="490"/>
    <cellStyle name="Normal 8 4 2 2" xfId="491"/>
    <cellStyle name="Normal 8 4 3" xfId="492"/>
    <cellStyle name="Normal 8 5" xfId="493"/>
    <cellStyle name="Normal 8 5 2" xfId="494"/>
    <cellStyle name="Normal 8 5 2 2" xfId="495"/>
    <cellStyle name="Normal 8 5 3" xfId="496"/>
    <cellStyle name="Normal 8 6" xfId="497"/>
    <cellStyle name="Normal 8 6 2" xfId="498"/>
    <cellStyle name="Normal 8 7" xfId="499"/>
    <cellStyle name="Normal 9" xfId="500"/>
    <cellStyle name="Normal 9 2" xfId="501"/>
    <cellStyle name="Normal 9 2 2" xfId="502"/>
    <cellStyle name="Normal 9 2 2 2" xfId="503"/>
    <cellStyle name="Normal 9 2 3" xfId="504"/>
    <cellStyle name="Normal 9 3" xfId="505"/>
    <cellStyle name="Normal 9 3 2" xfId="506"/>
    <cellStyle name="Normal 9 3 2 2" xfId="507"/>
    <cellStyle name="Normal 9 3 3" xfId="508"/>
    <cellStyle name="Normal 9 4" xfId="509"/>
    <cellStyle name="Normal 9 4 2" xfId="510"/>
    <cellStyle name="Normal 9 4 2 2" xfId="511"/>
    <cellStyle name="Normal 9 4 3" xfId="512"/>
    <cellStyle name="Normal 9 5" xfId="513"/>
    <cellStyle name="Normal 9 5 2" xfId="514"/>
    <cellStyle name="Normal 9 6" xfId="515"/>
    <cellStyle name="Normal 9 7" xfId="516"/>
    <cellStyle name="Normal 9 8" xfId="517"/>
    <cellStyle name="Normal 9 9" xfId="518"/>
    <cellStyle name="Notas 10" xfId="519"/>
    <cellStyle name="Notas 10 2" xfId="520"/>
    <cellStyle name="Notas 10 2 2" xfId="521"/>
    <cellStyle name="Notas 10 3" xfId="522"/>
    <cellStyle name="Notas 10 3 2" xfId="523"/>
    <cellStyle name="Notas 10 4" xfId="524"/>
    <cellStyle name="Notas 11" xfId="525"/>
    <cellStyle name="Notas 11 2" xfId="526"/>
    <cellStyle name="Notas 11 2 2" xfId="527"/>
    <cellStyle name="Notas 11 3" xfId="528"/>
    <cellStyle name="Notas 11 3 2" xfId="529"/>
    <cellStyle name="Notas 11 4" xfId="530"/>
    <cellStyle name="Notas 12" xfId="531"/>
    <cellStyle name="Notas 12 2" xfId="532"/>
    <cellStyle name="Notas 12 2 2" xfId="533"/>
    <cellStyle name="Notas 12 3" xfId="534"/>
    <cellStyle name="Notas 12 3 2" xfId="535"/>
    <cellStyle name="Notas 12 4" xfId="536"/>
    <cellStyle name="Notas 13" xfId="537"/>
    <cellStyle name="Notas 14" xfId="538"/>
    <cellStyle name="Notas 2" xfId="25"/>
    <cellStyle name="Notas 2 2" xfId="539"/>
    <cellStyle name="Notas 2 2 2" xfId="540"/>
    <cellStyle name="Notas 2 2 2 2" xfId="541"/>
    <cellStyle name="Notas 2 2 3" xfId="542"/>
    <cellStyle name="Notas 2 3" xfId="543"/>
    <cellStyle name="Notas 2 3 2" xfId="544"/>
    <cellStyle name="Notas 2 4" xfId="545"/>
    <cellStyle name="Notas 2 4 2" xfId="546"/>
    <cellStyle name="Notas 2 5" xfId="547"/>
    <cellStyle name="Notas 2 6" xfId="548"/>
    <cellStyle name="Notas 3" xfId="549"/>
    <cellStyle name="Notas 3 2" xfId="550"/>
    <cellStyle name="Notas 3 2 2" xfId="551"/>
    <cellStyle name="Notas 3 3" xfId="552"/>
    <cellStyle name="Notas 3 3 2" xfId="553"/>
    <cellStyle name="Notas 3 4" xfId="554"/>
    <cellStyle name="Notas 4" xfId="555"/>
    <cellStyle name="Notas 4 2" xfId="556"/>
    <cellStyle name="Notas 4 2 2" xfId="557"/>
    <cellStyle name="Notas 4 3" xfId="558"/>
    <cellStyle name="Notas 4 3 2" xfId="559"/>
    <cellStyle name="Notas 4 4" xfId="560"/>
    <cellStyle name="Notas 5" xfId="561"/>
    <cellStyle name="Notas 5 2" xfId="562"/>
    <cellStyle name="Notas 5 2 2" xfId="563"/>
    <cellStyle name="Notas 5 3" xfId="564"/>
    <cellStyle name="Notas 5 3 2" xfId="565"/>
    <cellStyle name="Notas 5 4" xfId="566"/>
    <cellStyle name="Notas 6" xfId="567"/>
    <cellStyle name="Notas 6 2" xfId="568"/>
    <cellStyle name="Notas 6 2 2" xfId="569"/>
    <cellStyle name="Notas 6 3" xfId="570"/>
    <cellStyle name="Notas 6 3 2" xfId="571"/>
    <cellStyle name="Notas 6 4" xfId="572"/>
    <cellStyle name="Notas 7" xfId="573"/>
    <cellStyle name="Notas 7 2" xfId="574"/>
    <cellStyle name="Notas 7 2 2" xfId="575"/>
    <cellStyle name="Notas 7 3" xfId="576"/>
    <cellStyle name="Notas 7 3 2" xfId="577"/>
    <cellStyle name="Notas 7 4" xfId="578"/>
    <cellStyle name="Notas 8" xfId="579"/>
    <cellStyle name="Notas 8 2" xfId="580"/>
    <cellStyle name="Notas 8 2 2" xfId="581"/>
    <cellStyle name="Notas 8 3" xfId="582"/>
    <cellStyle name="Notas 8 3 2" xfId="583"/>
    <cellStyle name="Notas 8 4" xfId="584"/>
    <cellStyle name="Notas 9" xfId="585"/>
    <cellStyle name="Notas 9 2" xfId="586"/>
    <cellStyle name="Notas 9 2 2" xfId="587"/>
    <cellStyle name="Notas 9 3" xfId="588"/>
    <cellStyle name="Notas 9 3 2" xfId="589"/>
    <cellStyle name="Notas 9 4" xfId="590"/>
    <cellStyle name="Porcentaje" xfId="876" builtinId="5"/>
    <cellStyle name="Porcentaje 2" xfId="591"/>
    <cellStyle name="Porcentaje 2 2" xfId="592"/>
    <cellStyle name="Porcentual 2" xfId="26"/>
    <cellStyle name="Salida 2" xfId="593"/>
    <cellStyle name="Salida 2 2" xfId="594"/>
    <cellStyle name="SAPBEXaggData" xfId="595"/>
    <cellStyle name="SAPBEXaggData 2" xfId="596"/>
    <cellStyle name="SAPBEXaggData 3" xfId="597"/>
    <cellStyle name="SAPBEXaggDataEmph" xfId="598"/>
    <cellStyle name="SAPBEXaggDataEmph 2" xfId="599"/>
    <cellStyle name="SAPBEXaggDataEmph 3" xfId="600"/>
    <cellStyle name="SAPBEXaggItem" xfId="601"/>
    <cellStyle name="SAPBEXaggItem 2" xfId="602"/>
    <cellStyle name="SAPBEXaggItem 3" xfId="603"/>
    <cellStyle name="SAPBEXaggItemX" xfId="604"/>
    <cellStyle name="SAPBEXchaText" xfId="30"/>
    <cellStyle name="SAPBEXchaText 2" xfId="31"/>
    <cellStyle name="SAPBEXchaText 3" xfId="605"/>
    <cellStyle name="SAPBEXexcBad7" xfId="606"/>
    <cellStyle name="SAPBEXexcBad7 2" xfId="607"/>
    <cellStyle name="SAPBEXexcBad7 3" xfId="608"/>
    <cellStyle name="SAPBEXexcBad8" xfId="609"/>
    <cellStyle name="SAPBEXexcBad8 2" xfId="610"/>
    <cellStyle name="SAPBEXexcBad8 3" xfId="611"/>
    <cellStyle name="SAPBEXexcBad9" xfId="612"/>
    <cellStyle name="SAPBEXexcBad9 2" xfId="613"/>
    <cellStyle name="SAPBEXexcBad9 3" xfId="614"/>
    <cellStyle name="SAPBEXexcCritical4" xfId="615"/>
    <cellStyle name="SAPBEXexcCritical4 2" xfId="616"/>
    <cellStyle name="SAPBEXexcCritical4 3" xfId="617"/>
    <cellStyle name="SAPBEXexcCritical5" xfId="618"/>
    <cellStyle name="SAPBEXexcCritical5 2" xfId="619"/>
    <cellStyle name="SAPBEXexcCritical5 3" xfId="620"/>
    <cellStyle name="SAPBEXexcCritical6" xfId="621"/>
    <cellStyle name="SAPBEXexcCritical6 2" xfId="622"/>
    <cellStyle name="SAPBEXexcCritical6 3" xfId="623"/>
    <cellStyle name="SAPBEXexcGood1" xfId="624"/>
    <cellStyle name="SAPBEXexcGood1 2" xfId="625"/>
    <cellStyle name="SAPBEXexcGood1 3" xfId="626"/>
    <cellStyle name="SAPBEXexcGood2" xfId="627"/>
    <cellStyle name="SAPBEXexcGood2 2" xfId="628"/>
    <cellStyle name="SAPBEXexcGood2 3" xfId="629"/>
    <cellStyle name="SAPBEXexcGood3" xfId="630"/>
    <cellStyle name="SAPBEXexcGood3 2" xfId="631"/>
    <cellStyle name="SAPBEXexcGood3 3" xfId="632"/>
    <cellStyle name="SAPBEXfilterDrill" xfId="633"/>
    <cellStyle name="SAPBEXfilterDrill 2" xfId="634"/>
    <cellStyle name="SAPBEXfilterDrill 3" xfId="635"/>
    <cellStyle name="SAPBEXfilterItem" xfId="636"/>
    <cellStyle name="SAPBEXfilterItem 2" xfId="637"/>
    <cellStyle name="SAPBEXfilterItem 3" xfId="638"/>
    <cellStyle name="SAPBEXfilterText" xfId="639"/>
    <cellStyle name="SAPBEXfilterText 2" xfId="640"/>
    <cellStyle name="SAPBEXfilterText 3" xfId="641"/>
    <cellStyle name="SAPBEXfilterText 3 2" xfId="642"/>
    <cellStyle name="SAPBEXfilterText 4" xfId="643"/>
    <cellStyle name="SAPBEXformats" xfId="644"/>
    <cellStyle name="SAPBEXformats 2" xfId="645"/>
    <cellStyle name="SAPBEXformats 3" xfId="646"/>
    <cellStyle name="SAPBEXheaderItem" xfId="647"/>
    <cellStyle name="SAPBEXheaderItem 10" xfId="648"/>
    <cellStyle name="SAPBEXheaderItem 11" xfId="649"/>
    <cellStyle name="SAPBEXheaderItem 12" xfId="650"/>
    <cellStyle name="SAPBEXheaderItem 13" xfId="651"/>
    <cellStyle name="SAPBEXheaderItem 14" xfId="652"/>
    <cellStyle name="SAPBEXheaderItem 15" xfId="653"/>
    <cellStyle name="SAPBEXheaderItem 16" xfId="654"/>
    <cellStyle name="SAPBEXheaderItem 17" xfId="655"/>
    <cellStyle name="SAPBEXheaderItem 17 2" xfId="656"/>
    <cellStyle name="SAPBEXheaderItem 18" xfId="657"/>
    <cellStyle name="SAPBEXheaderItem 18 2" xfId="658"/>
    <cellStyle name="SAPBEXheaderItem 19" xfId="659"/>
    <cellStyle name="SAPBEXheaderItem 2" xfId="660"/>
    <cellStyle name="SAPBEXheaderItem 2 2" xfId="661"/>
    <cellStyle name="SAPBEXheaderItem 20" xfId="662"/>
    <cellStyle name="SAPBEXheaderItem 21" xfId="663"/>
    <cellStyle name="SAPBEXheaderItem 3" xfId="664"/>
    <cellStyle name="SAPBEXheaderItem 3 10" xfId="665"/>
    <cellStyle name="SAPBEXheaderItem 3 10 2" xfId="666"/>
    <cellStyle name="SAPBEXheaderItem 3 2" xfId="667"/>
    <cellStyle name="SAPBEXheaderItem 3 2 2" xfId="668"/>
    <cellStyle name="SAPBEXheaderItem 3 3" xfId="669"/>
    <cellStyle name="SAPBEXheaderItem 3 3 2" xfId="670"/>
    <cellStyle name="SAPBEXheaderItem 3 4" xfId="671"/>
    <cellStyle name="SAPBEXheaderItem 3 4 2" xfId="672"/>
    <cellStyle name="SAPBEXheaderItem 3 5" xfId="673"/>
    <cellStyle name="SAPBEXheaderItem 3 5 2" xfId="674"/>
    <cellStyle name="SAPBEXheaderItem 3 6" xfId="675"/>
    <cellStyle name="SAPBEXheaderItem 3 6 2" xfId="676"/>
    <cellStyle name="SAPBEXheaderItem 3 7" xfId="677"/>
    <cellStyle name="SAPBEXheaderItem 3 7 2" xfId="678"/>
    <cellStyle name="SAPBEXheaderItem 3 8" xfId="679"/>
    <cellStyle name="SAPBEXheaderItem 3 8 2" xfId="680"/>
    <cellStyle name="SAPBEXheaderItem 3 9" xfId="681"/>
    <cellStyle name="SAPBEXheaderItem 3 9 2" xfId="682"/>
    <cellStyle name="SAPBEXheaderItem 4" xfId="683"/>
    <cellStyle name="SAPBEXheaderItem 4 2" xfId="684"/>
    <cellStyle name="SAPBEXheaderItem 5" xfId="685"/>
    <cellStyle name="SAPBEXheaderItem 6" xfId="686"/>
    <cellStyle name="SAPBEXheaderItem 7" xfId="687"/>
    <cellStyle name="SAPBEXheaderItem 8" xfId="688"/>
    <cellStyle name="SAPBEXheaderItem 9" xfId="689"/>
    <cellStyle name="SAPBEXheaderText" xfId="690"/>
    <cellStyle name="SAPBEXheaderText 10" xfId="691"/>
    <cellStyle name="SAPBEXheaderText 11" xfId="692"/>
    <cellStyle name="SAPBEXheaderText 12" xfId="693"/>
    <cellStyle name="SAPBEXheaderText 13" xfId="694"/>
    <cellStyle name="SAPBEXheaderText 14" xfId="695"/>
    <cellStyle name="SAPBEXheaderText 15" xfId="696"/>
    <cellStyle name="SAPBEXheaderText 16" xfId="697"/>
    <cellStyle name="SAPBEXheaderText 17" xfId="698"/>
    <cellStyle name="SAPBEXheaderText 17 2" xfId="699"/>
    <cellStyle name="SAPBEXheaderText 18" xfId="700"/>
    <cellStyle name="SAPBEXheaderText 18 2" xfId="701"/>
    <cellStyle name="SAPBEXheaderText 19" xfId="702"/>
    <cellStyle name="SAPBEXheaderText 2" xfId="703"/>
    <cellStyle name="SAPBEXheaderText 2 2" xfId="704"/>
    <cellStyle name="SAPBEXheaderText 20" xfId="705"/>
    <cellStyle name="SAPBEXheaderText 21" xfId="706"/>
    <cellStyle name="SAPBEXheaderText 3" xfId="707"/>
    <cellStyle name="SAPBEXheaderText 3 10" xfId="708"/>
    <cellStyle name="SAPBEXheaderText 3 10 2" xfId="709"/>
    <cellStyle name="SAPBEXheaderText 3 2" xfId="710"/>
    <cellStyle name="SAPBEXheaderText 3 2 2" xfId="711"/>
    <cellStyle name="SAPBEXheaderText 3 3" xfId="712"/>
    <cellStyle name="SAPBEXheaderText 3 3 2" xfId="713"/>
    <cellStyle name="SAPBEXheaderText 3 4" xfId="714"/>
    <cellStyle name="SAPBEXheaderText 3 4 2" xfId="715"/>
    <cellStyle name="SAPBEXheaderText 3 5" xfId="716"/>
    <cellStyle name="SAPBEXheaderText 3 5 2" xfId="717"/>
    <cellStyle name="SAPBEXheaderText 3 6" xfId="718"/>
    <cellStyle name="SAPBEXheaderText 3 6 2" xfId="719"/>
    <cellStyle name="SAPBEXheaderText 3 7" xfId="720"/>
    <cellStyle name="SAPBEXheaderText 3 7 2" xfId="721"/>
    <cellStyle name="SAPBEXheaderText 3 8" xfId="722"/>
    <cellStyle name="SAPBEXheaderText 3 8 2" xfId="723"/>
    <cellStyle name="SAPBEXheaderText 3 9" xfId="724"/>
    <cellStyle name="SAPBEXheaderText 3 9 2" xfId="725"/>
    <cellStyle name="SAPBEXheaderText 4" xfId="726"/>
    <cellStyle name="SAPBEXheaderText 4 2" xfId="727"/>
    <cellStyle name="SAPBEXheaderText 5" xfId="728"/>
    <cellStyle name="SAPBEXheaderText 6" xfId="729"/>
    <cellStyle name="SAPBEXheaderText 7" xfId="730"/>
    <cellStyle name="SAPBEXheaderText 8" xfId="731"/>
    <cellStyle name="SAPBEXheaderText 9" xfId="732"/>
    <cellStyle name="SAPBEXHLevel0" xfId="733"/>
    <cellStyle name="SAPBEXHLevel0 2" xfId="734"/>
    <cellStyle name="SAPBEXHLevel0 2 2" xfId="735"/>
    <cellStyle name="SAPBEXHLevel0 3" xfId="736"/>
    <cellStyle name="SAPBEXHLevel0 3 2" xfId="737"/>
    <cellStyle name="SAPBEXHLevel0 3 2 2" xfId="738"/>
    <cellStyle name="SAPBEXHLevel0 3 3" xfId="739"/>
    <cellStyle name="SAPBEXHLevel0 4" xfId="740"/>
    <cellStyle name="SAPBEXHLevel0X" xfId="741"/>
    <cellStyle name="SAPBEXHLevel0X 2" xfId="742"/>
    <cellStyle name="SAPBEXHLevel0X 2 2" xfId="743"/>
    <cellStyle name="SAPBEXHLevel0X 3" xfId="744"/>
    <cellStyle name="SAPBEXHLevel0X 3 2" xfId="745"/>
    <cellStyle name="SAPBEXHLevel0X 3 2 2" xfId="746"/>
    <cellStyle name="SAPBEXHLevel0X 3 3" xfId="747"/>
    <cellStyle name="SAPBEXHLevel0X 4" xfId="748"/>
    <cellStyle name="SAPBEXHLevel1" xfId="749"/>
    <cellStyle name="SAPBEXHLevel1 2" xfId="750"/>
    <cellStyle name="SAPBEXHLevel1 2 2" xfId="751"/>
    <cellStyle name="SAPBEXHLevel1 3" xfId="752"/>
    <cellStyle name="SAPBEXHLevel1 3 2" xfId="753"/>
    <cellStyle name="SAPBEXHLevel1 3 2 2" xfId="754"/>
    <cellStyle name="SAPBEXHLevel1 3 3" xfId="755"/>
    <cellStyle name="SAPBEXHLevel1 4" xfId="756"/>
    <cellStyle name="SAPBEXHLevel1X" xfId="757"/>
    <cellStyle name="SAPBEXHLevel1X 2" xfId="758"/>
    <cellStyle name="SAPBEXHLevel1X 2 2" xfId="759"/>
    <cellStyle name="SAPBEXHLevel1X 3" xfId="760"/>
    <cellStyle name="SAPBEXHLevel1X 3 2" xfId="761"/>
    <cellStyle name="SAPBEXHLevel1X 3 2 2" xfId="762"/>
    <cellStyle name="SAPBEXHLevel1X 3 3" xfId="763"/>
    <cellStyle name="SAPBEXHLevel1X 4" xfId="764"/>
    <cellStyle name="SAPBEXHLevel2" xfId="765"/>
    <cellStyle name="SAPBEXHLevel2 2" xfId="766"/>
    <cellStyle name="SAPBEXHLevel2 2 2" xfId="767"/>
    <cellStyle name="SAPBEXHLevel2 3" xfId="768"/>
    <cellStyle name="SAPBEXHLevel2 3 2" xfId="769"/>
    <cellStyle name="SAPBEXHLevel2 3 2 2" xfId="770"/>
    <cellStyle name="SAPBEXHLevel2 3 3" xfId="771"/>
    <cellStyle name="SAPBEXHLevel2 4" xfId="772"/>
    <cellStyle name="SAPBEXHLevel2X" xfId="773"/>
    <cellStyle name="SAPBEXHLevel2X 2" xfId="774"/>
    <cellStyle name="SAPBEXHLevel2X 2 2" xfId="775"/>
    <cellStyle name="SAPBEXHLevel2X 3" xfId="776"/>
    <cellStyle name="SAPBEXHLevel2X 3 2" xfId="777"/>
    <cellStyle name="SAPBEXHLevel2X 3 2 2" xfId="778"/>
    <cellStyle name="SAPBEXHLevel2X 3 3" xfId="779"/>
    <cellStyle name="SAPBEXHLevel2X 4" xfId="780"/>
    <cellStyle name="SAPBEXHLevel3" xfId="781"/>
    <cellStyle name="SAPBEXHLevel3 2" xfId="782"/>
    <cellStyle name="SAPBEXHLevel3 2 2" xfId="783"/>
    <cellStyle name="SAPBEXHLevel3 3" xfId="784"/>
    <cellStyle name="SAPBEXHLevel3 3 2" xfId="785"/>
    <cellStyle name="SAPBEXHLevel3 3 2 2" xfId="786"/>
    <cellStyle name="SAPBEXHLevel3 3 3" xfId="787"/>
    <cellStyle name="SAPBEXHLevel3 4" xfId="788"/>
    <cellStyle name="SAPBEXHLevel3X" xfId="789"/>
    <cellStyle name="SAPBEXHLevel3X 2" xfId="790"/>
    <cellStyle name="SAPBEXHLevel3X 2 2" xfId="791"/>
    <cellStyle name="SAPBEXHLevel3X 3" xfId="792"/>
    <cellStyle name="SAPBEXHLevel3X 3 2" xfId="793"/>
    <cellStyle name="SAPBEXHLevel3X 3 2 2" xfId="794"/>
    <cellStyle name="SAPBEXHLevel3X 3 3" xfId="795"/>
    <cellStyle name="SAPBEXHLevel3X 4" xfId="796"/>
    <cellStyle name="SAPBEXinputData" xfId="797"/>
    <cellStyle name="SAPBEXinputData 2" xfId="798"/>
    <cellStyle name="SAPBEXinputData 2 2" xfId="799"/>
    <cellStyle name="SAPBEXinputData 3" xfId="800"/>
    <cellStyle name="SAPBEXinputData 3 2" xfId="801"/>
    <cellStyle name="SAPBEXinputData 3 2 2" xfId="802"/>
    <cellStyle name="SAPBEXinputData 3 3" xfId="803"/>
    <cellStyle name="SAPBEXinputData 4" xfId="804"/>
    <cellStyle name="SAPBEXresData" xfId="805"/>
    <cellStyle name="SAPBEXresData 2" xfId="806"/>
    <cellStyle name="SAPBEXresData 3" xfId="807"/>
    <cellStyle name="SAPBEXresDataEmph" xfId="808"/>
    <cellStyle name="SAPBEXresDataEmph 2" xfId="809"/>
    <cellStyle name="SAPBEXresDataEmph 3" xfId="810"/>
    <cellStyle name="SAPBEXresItem" xfId="811"/>
    <cellStyle name="SAPBEXresItem 2" xfId="812"/>
    <cellStyle name="SAPBEXresItem 3" xfId="813"/>
    <cellStyle name="SAPBEXresItemX" xfId="814"/>
    <cellStyle name="SAPBEXstdData" xfId="815"/>
    <cellStyle name="SAPBEXstdData 2" xfId="816"/>
    <cellStyle name="SAPBEXstdData 3" xfId="817"/>
    <cellStyle name="SAPBEXstdDataEmph" xfId="818"/>
    <cellStyle name="SAPBEXstdDataEmph 2" xfId="819"/>
    <cellStyle name="SAPBEXstdDataEmph 3" xfId="820"/>
    <cellStyle name="SAPBEXstdItem" xfId="32"/>
    <cellStyle name="SAPBEXstdItem 2" xfId="821"/>
    <cellStyle name="SAPBEXstdItem 2 2" xfId="822"/>
    <cellStyle name="SAPBEXstdItem 3" xfId="823"/>
    <cellStyle name="SAPBEXstdItemX" xfId="824"/>
    <cellStyle name="SAPBEXtitle" xfId="825"/>
    <cellStyle name="SAPBEXtitle 2" xfId="826"/>
    <cellStyle name="SAPBEXtitle 3" xfId="827"/>
    <cellStyle name="SAPBEXtitle 3 2" xfId="828"/>
    <cellStyle name="SAPBEXtitle 4" xfId="829"/>
    <cellStyle name="SAPBEXundefined" xfId="830"/>
    <cellStyle name="SAPBEXundefined 2" xfId="831"/>
    <cellStyle name="SAPBEXundefined 3" xfId="832"/>
    <cellStyle name="Sheet Title" xfId="833"/>
    <cellStyle name="Texto de advertencia 2" xfId="834"/>
    <cellStyle name="Texto de advertencia 2 2" xfId="835"/>
    <cellStyle name="Texto explicativo 2" xfId="836"/>
    <cellStyle name="Texto explicativo 2 2" xfId="837"/>
    <cellStyle name="Título 1 2" xfId="838"/>
    <cellStyle name="Título 2 2" xfId="839"/>
    <cellStyle name="Título 2 2 2" xfId="840"/>
    <cellStyle name="Título 3 2" xfId="841"/>
    <cellStyle name="Título 3 2 2" xfId="842"/>
    <cellStyle name="Título 4" xfId="843"/>
    <cellStyle name="Total 10" xfId="844"/>
    <cellStyle name="Total 11" xfId="845"/>
    <cellStyle name="Total 12" xfId="846"/>
    <cellStyle name="Total 13" xfId="847"/>
    <cellStyle name="Total 14" xfId="848"/>
    <cellStyle name="Total 15" xfId="849"/>
    <cellStyle name="Total 16" xfId="850"/>
    <cellStyle name="Total 2" xfId="851"/>
    <cellStyle name="Total 2 2" xfId="852"/>
    <cellStyle name="Total 3" xfId="853"/>
    <cellStyle name="Total 3 2" xfId="854"/>
    <cellStyle name="Total 4" xfId="855"/>
    <cellStyle name="Total 5" xfId="856"/>
    <cellStyle name="Total 6" xfId="857"/>
    <cellStyle name="Total 7" xfId="858"/>
    <cellStyle name="Total 8" xfId="859"/>
    <cellStyle name="Total 9" xfId="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174625</xdr:rowOff>
    </xdr:from>
    <xdr:to>
      <xdr:col>0</xdr:col>
      <xdr:colOff>2070100</xdr:colOff>
      <xdr:row>100</xdr:row>
      <xdr:rowOff>146685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7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111125</xdr:rowOff>
    </xdr:from>
    <xdr:to>
      <xdr:col>1</xdr:col>
      <xdr:colOff>69850</xdr:colOff>
      <xdr:row>71</xdr:row>
      <xdr:rowOff>22225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350"/>
          <a:ext cx="2508250" cy="67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98534</xdr:colOff>
      <xdr:row>68</xdr:row>
      <xdr:rowOff>131378</xdr:rowOff>
    </xdr:from>
    <xdr:to>
      <xdr:col>1</xdr:col>
      <xdr:colOff>2168634</xdr:colOff>
      <xdr:row>71</xdr:row>
      <xdr:rowOff>116576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24" y="24732154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0</xdr:col>
      <xdr:colOff>2070100</xdr:colOff>
      <xdr:row>50</xdr:row>
      <xdr:rowOff>19685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702469</xdr:colOff>
      <xdr:row>15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155532" y="38100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22</xdr:row>
      <xdr:rowOff>142875</xdr:rowOff>
    </xdr:from>
    <xdr:to>
      <xdr:col>0</xdr:col>
      <xdr:colOff>2070100</xdr:colOff>
      <xdr:row>25</xdr:row>
      <xdr:rowOff>114935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79375</xdr:rowOff>
    </xdr:from>
    <xdr:to>
      <xdr:col>0</xdr:col>
      <xdr:colOff>2070100</xdr:colOff>
      <xdr:row>79</xdr:row>
      <xdr:rowOff>51435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5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63500</xdr:rowOff>
    </xdr:from>
    <xdr:to>
      <xdr:col>0</xdr:col>
      <xdr:colOff>2070100</xdr:colOff>
      <xdr:row>80</xdr:row>
      <xdr:rowOff>35560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8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127000</xdr:rowOff>
    </xdr:from>
    <xdr:to>
      <xdr:col>0</xdr:col>
      <xdr:colOff>2070100</xdr:colOff>
      <xdr:row>164</xdr:row>
      <xdr:rowOff>99060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6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15875</xdr:rowOff>
    </xdr:from>
    <xdr:to>
      <xdr:col>0</xdr:col>
      <xdr:colOff>2070100</xdr:colOff>
      <xdr:row>33</xdr:row>
      <xdr:rowOff>178435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4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158750</xdr:rowOff>
    </xdr:from>
    <xdr:to>
      <xdr:col>0</xdr:col>
      <xdr:colOff>2070100</xdr:colOff>
      <xdr:row>82</xdr:row>
      <xdr:rowOff>130810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30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2070100</xdr:colOff>
      <xdr:row>37</xdr:row>
      <xdr:rowOff>162560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7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tabSelected="1" view="pageBreakPreview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zeroHeight="1"/>
  <cols>
    <col min="1" max="1" width="78" style="87" customWidth="1"/>
    <col min="2" max="3" width="18.7109375" style="181" customWidth="1"/>
    <col min="4" max="4" width="78.7109375" style="87" customWidth="1"/>
    <col min="5" max="6" width="18.7109375" style="181" customWidth="1"/>
    <col min="7" max="16384" width="14.7109375" style="14"/>
  </cols>
  <sheetData>
    <row r="1" spans="1:6" s="63" customFormat="1" ht="30" customHeight="1">
      <c r="A1" s="246" t="s">
        <v>332</v>
      </c>
      <c r="B1" s="246"/>
      <c r="C1" s="246"/>
      <c r="D1" s="246"/>
      <c r="E1" s="246"/>
      <c r="F1" s="246"/>
    </row>
    <row r="2" spans="1:6">
      <c r="A2" s="247" t="s">
        <v>726</v>
      </c>
      <c r="B2" s="248"/>
      <c r="C2" s="248"/>
      <c r="D2" s="248"/>
      <c r="E2" s="248"/>
      <c r="F2" s="249"/>
    </row>
    <row r="3" spans="1:6">
      <c r="A3" s="250" t="s">
        <v>333</v>
      </c>
      <c r="B3" s="251"/>
      <c r="C3" s="251"/>
      <c r="D3" s="251"/>
      <c r="E3" s="251"/>
      <c r="F3" s="252"/>
    </row>
    <row r="4" spans="1:6">
      <c r="A4" s="253" t="s">
        <v>734</v>
      </c>
      <c r="B4" s="254"/>
      <c r="C4" s="254"/>
      <c r="D4" s="254"/>
      <c r="E4" s="254"/>
      <c r="F4" s="255"/>
    </row>
    <row r="5" spans="1:6">
      <c r="A5" s="256" t="s">
        <v>3</v>
      </c>
      <c r="B5" s="257"/>
      <c r="C5" s="257"/>
      <c r="D5" s="257"/>
      <c r="E5" s="257"/>
      <c r="F5" s="258"/>
    </row>
    <row r="6" spans="1:6" s="66" customFormat="1" ht="45" customHeight="1">
      <c r="A6" s="64" t="s">
        <v>334</v>
      </c>
      <c r="B6" s="245">
        <v>2023</v>
      </c>
      <c r="C6" s="173" t="s">
        <v>732</v>
      </c>
      <c r="D6" s="65" t="s">
        <v>4</v>
      </c>
      <c r="E6" s="245">
        <v>2023</v>
      </c>
      <c r="F6" s="173" t="s">
        <v>732</v>
      </c>
    </row>
    <row r="7" spans="1:6">
      <c r="A7" s="67" t="s">
        <v>335</v>
      </c>
      <c r="B7" s="174"/>
      <c r="C7" s="174"/>
      <c r="D7" s="69" t="s">
        <v>336</v>
      </c>
      <c r="E7" s="174"/>
      <c r="F7" s="174"/>
    </row>
    <row r="8" spans="1:6">
      <c r="A8" s="70" t="s">
        <v>337</v>
      </c>
      <c r="B8" s="175"/>
      <c r="C8" s="175"/>
      <c r="D8" s="71" t="s">
        <v>338</v>
      </c>
      <c r="E8" s="175"/>
      <c r="F8" s="175"/>
    </row>
    <row r="9" spans="1:6">
      <c r="A9" s="72" t="s">
        <v>339</v>
      </c>
      <c r="B9" s="176">
        <v>41396463.659999996</v>
      </c>
      <c r="C9" s="176">
        <v>41222279.109999999</v>
      </c>
      <c r="D9" s="73" t="s">
        <v>340</v>
      </c>
      <c r="E9" s="176">
        <v>6408809.6699999999</v>
      </c>
      <c r="F9" s="176">
        <v>9358712.1199999992</v>
      </c>
    </row>
    <row r="10" spans="1:6">
      <c r="A10" s="74" t="s">
        <v>341</v>
      </c>
      <c r="B10" s="177">
        <v>0</v>
      </c>
      <c r="C10" s="177">
        <v>0</v>
      </c>
      <c r="D10" s="75" t="s">
        <v>342</v>
      </c>
      <c r="E10" s="177">
        <v>0</v>
      </c>
      <c r="F10" s="177">
        <v>16074.87</v>
      </c>
    </row>
    <row r="11" spans="1:6">
      <c r="A11" s="74" t="s">
        <v>343</v>
      </c>
      <c r="B11" s="177">
        <v>0</v>
      </c>
      <c r="C11" s="177">
        <v>54.36</v>
      </c>
      <c r="D11" s="75" t="s">
        <v>344</v>
      </c>
      <c r="E11" s="177">
        <v>6275110.6399999997</v>
      </c>
      <c r="F11" s="177">
        <v>9214255.8699999992</v>
      </c>
    </row>
    <row r="12" spans="1:6">
      <c r="A12" s="74" t="s">
        <v>345</v>
      </c>
      <c r="B12" s="177">
        <v>0</v>
      </c>
      <c r="C12" s="177">
        <v>0</v>
      </c>
      <c r="D12" s="75" t="s">
        <v>346</v>
      </c>
      <c r="E12" s="177">
        <v>0</v>
      </c>
      <c r="F12" s="177">
        <v>0</v>
      </c>
    </row>
    <row r="13" spans="1:6">
      <c r="A13" s="74" t="s">
        <v>347</v>
      </c>
      <c r="B13" s="177">
        <v>41396463.659999996</v>
      </c>
      <c r="C13" s="177">
        <v>41222224.75</v>
      </c>
      <c r="D13" s="75" t="s">
        <v>348</v>
      </c>
      <c r="E13" s="177">
        <v>0</v>
      </c>
      <c r="F13" s="177">
        <v>0</v>
      </c>
    </row>
    <row r="14" spans="1:6">
      <c r="A14" s="74" t="s">
        <v>349</v>
      </c>
      <c r="B14" s="177">
        <v>0</v>
      </c>
      <c r="C14" s="177">
        <v>0</v>
      </c>
      <c r="D14" s="75" t="s">
        <v>350</v>
      </c>
      <c r="E14" s="177">
        <v>0</v>
      </c>
      <c r="F14" s="177">
        <v>0</v>
      </c>
    </row>
    <row r="15" spans="1:6">
      <c r="A15" s="74" t="s">
        <v>351</v>
      </c>
      <c r="B15" s="177">
        <v>0</v>
      </c>
      <c r="C15" s="177">
        <v>0</v>
      </c>
      <c r="D15" s="75" t="s">
        <v>352</v>
      </c>
      <c r="E15" s="177">
        <v>0</v>
      </c>
      <c r="F15" s="177">
        <v>0</v>
      </c>
    </row>
    <row r="16" spans="1:6">
      <c r="A16" s="74" t="s">
        <v>353</v>
      </c>
      <c r="B16" s="177">
        <v>0</v>
      </c>
      <c r="C16" s="177">
        <v>0</v>
      </c>
      <c r="D16" s="75" t="s">
        <v>354</v>
      </c>
      <c r="E16" s="177">
        <v>133699.03</v>
      </c>
      <c r="F16" s="177">
        <v>128381.38</v>
      </c>
    </row>
    <row r="17" spans="1:6">
      <c r="A17" s="72" t="s">
        <v>355</v>
      </c>
      <c r="B17" s="176">
        <v>5163356.21</v>
      </c>
      <c r="C17" s="176">
        <v>1900751.41</v>
      </c>
      <c r="D17" s="75" t="s">
        <v>356</v>
      </c>
      <c r="E17" s="177">
        <v>0</v>
      </c>
      <c r="F17" s="177">
        <v>0</v>
      </c>
    </row>
    <row r="18" spans="1:6">
      <c r="A18" s="76" t="s">
        <v>357</v>
      </c>
      <c r="B18" s="177">
        <v>0</v>
      </c>
      <c r="C18" s="177">
        <v>0</v>
      </c>
      <c r="D18" s="75" t="s">
        <v>358</v>
      </c>
      <c r="E18" s="177">
        <v>0</v>
      </c>
      <c r="F18" s="177">
        <v>0</v>
      </c>
    </row>
    <row r="19" spans="1:6">
      <c r="A19" s="76" t="s">
        <v>359</v>
      </c>
      <c r="B19" s="177">
        <v>0</v>
      </c>
      <c r="C19" s="177">
        <v>0</v>
      </c>
      <c r="D19" s="73" t="s">
        <v>360</v>
      </c>
      <c r="E19" s="176">
        <v>0</v>
      </c>
      <c r="F19" s="176">
        <v>0</v>
      </c>
    </row>
    <row r="20" spans="1:6">
      <c r="A20" s="76" t="s">
        <v>361</v>
      </c>
      <c r="B20" s="177">
        <v>9798.67</v>
      </c>
      <c r="C20" s="177">
        <v>0</v>
      </c>
      <c r="D20" s="75" t="s">
        <v>362</v>
      </c>
      <c r="E20" s="177">
        <v>0</v>
      </c>
      <c r="F20" s="177">
        <v>0</v>
      </c>
    </row>
    <row r="21" spans="1:6">
      <c r="A21" s="76" t="s">
        <v>363</v>
      </c>
      <c r="B21" s="177">
        <v>0</v>
      </c>
      <c r="C21" s="177">
        <v>0</v>
      </c>
      <c r="D21" s="75" t="s">
        <v>364</v>
      </c>
      <c r="E21" s="177">
        <v>0</v>
      </c>
      <c r="F21" s="177">
        <v>0</v>
      </c>
    </row>
    <row r="22" spans="1:6">
      <c r="A22" s="76" t="s">
        <v>365</v>
      </c>
      <c r="B22" s="177">
        <v>0</v>
      </c>
      <c r="C22" s="177">
        <v>0</v>
      </c>
      <c r="D22" s="75" t="s">
        <v>366</v>
      </c>
      <c r="E22" s="177">
        <v>0</v>
      </c>
      <c r="F22" s="177">
        <v>0</v>
      </c>
    </row>
    <row r="23" spans="1:6">
      <c r="A23" s="76" t="s">
        <v>367</v>
      </c>
      <c r="B23" s="177">
        <v>0</v>
      </c>
      <c r="C23" s="177">
        <v>0</v>
      </c>
      <c r="D23" s="73" t="s">
        <v>368</v>
      </c>
      <c r="E23" s="176">
        <v>0</v>
      </c>
      <c r="F23" s="176">
        <v>0</v>
      </c>
    </row>
    <row r="24" spans="1:6">
      <c r="A24" s="76" t="s">
        <v>369</v>
      </c>
      <c r="B24" s="177">
        <v>5153557.54</v>
      </c>
      <c r="C24" s="177">
        <v>1900751.41</v>
      </c>
      <c r="D24" s="75" t="s">
        <v>370</v>
      </c>
      <c r="E24" s="177">
        <v>0</v>
      </c>
      <c r="F24" s="177">
        <v>0</v>
      </c>
    </row>
    <row r="25" spans="1:6">
      <c r="A25" s="72" t="s">
        <v>371</v>
      </c>
      <c r="B25" s="176">
        <v>1175348.8999999999</v>
      </c>
      <c r="C25" s="176">
        <v>1175348.8999999999</v>
      </c>
      <c r="D25" s="75" t="s">
        <v>372</v>
      </c>
      <c r="E25" s="177">
        <v>0</v>
      </c>
      <c r="F25" s="177">
        <v>0</v>
      </c>
    </row>
    <row r="26" spans="1:6">
      <c r="A26" s="76" t="s">
        <v>373</v>
      </c>
      <c r="B26" s="177">
        <v>0</v>
      </c>
      <c r="C26" s="177">
        <v>0</v>
      </c>
      <c r="D26" s="73" t="s">
        <v>374</v>
      </c>
      <c r="E26" s="177">
        <v>0</v>
      </c>
      <c r="F26" s="177">
        <v>0</v>
      </c>
    </row>
    <row r="27" spans="1:6">
      <c r="A27" s="76" t="s">
        <v>375</v>
      </c>
      <c r="B27" s="177">
        <v>0</v>
      </c>
      <c r="C27" s="177">
        <v>0</v>
      </c>
      <c r="D27" s="73" t="s">
        <v>376</v>
      </c>
      <c r="E27" s="176">
        <v>0</v>
      </c>
      <c r="F27" s="176">
        <v>0</v>
      </c>
    </row>
    <row r="28" spans="1:6">
      <c r="A28" s="76" t="s">
        <v>377</v>
      </c>
      <c r="B28" s="177">
        <v>0</v>
      </c>
      <c r="C28" s="177">
        <v>0</v>
      </c>
      <c r="D28" s="75" t="s">
        <v>378</v>
      </c>
      <c r="E28" s="177">
        <v>0</v>
      </c>
      <c r="F28" s="177">
        <v>0</v>
      </c>
    </row>
    <row r="29" spans="1:6">
      <c r="A29" s="76" t="s">
        <v>379</v>
      </c>
      <c r="B29" s="177">
        <v>1175348.8999999999</v>
      </c>
      <c r="C29" s="177">
        <v>1175348.8999999999</v>
      </c>
      <c r="D29" s="75" t="s">
        <v>380</v>
      </c>
      <c r="E29" s="177">
        <v>0</v>
      </c>
      <c r="F29" s="177">
        <v>0</v>
      </c>
    </row>
    <row r="30" spans="1:6">
      <c r="A30" s="76" t="s">
        <v>381</v>
      </c>
      <c r="B30" s="177">
        <v>0</v>
      </c>
      <c r="C30" s="177">
        <v>0</v>
      </c>
      <c r="D30" s="75" t="s">
        <v>382</v>
      </c>
      <c r="E30" s="177">
        <v>0</v>
      </c>
      <c r="F30" s="177">
        <v>0</v>
      </c>
    </row>
    <row r="31" spans="1:6">
      <c r="A31" s="72" t="s">
        <v>383</v>
      </c>
      <c r="B31" s="176">
        <v>0</v>
      </c>
      <c r="C31" s="176">
        <v>0</v>
      </c>
      <c r="D31" s="73" t="s">
        <v>384</v>
      </c>
      <c r="E31" s="176">
        <v>0</v>
      </c>
      <c r="F31" s="176">
        <v>0</v>
      </c>
    </row>
    <row r="32" spans="1:6">
      <c r="A32" s="76" t="s">
        <v>385</v>
      </c>
      <c r="B32" s="177">
        <v>0</v>
      </c>
      <c r="C32" s="177">
        <v>0</v>
      </c>
      <c r="D32" s="75" t="s">
        <v>386</v>
      </c>
      <c r="E32" s="177">
        <v>0</v>
      </c>
      <c r="F32" s="177">
        <v>0</v>
      </c>
    </row>
    <row r="33" spans="1:6">
      <c r="A33" s="76" t="s">
        <v>387</v>
      </c>
      <c r="B33" s="177">
        <v>0</v>
      </c>
      <c r="C33" s="177">
        <v>0</v>
      </c>
      <c r="D33" s="75" t="s">
        <v>388</v>
      </c>
      <c r="E33" s="177">
        <v>0</v>
      </c>
      <c r="F33" s="177">
        <v>0</v>
      </c>
    </row>
    <row r="34" spans="1:6">
      <c r="A34" s="76" t="s">
        <v>389</v>
      </c>
      <c r="B34" s="177">
        <v>0</v>
      </c>
      <c r="C34" s="177">
        <v>0</v>
      </c>
      <c r="D34" s="75" t="s">
        <v>390</v>
      </c>
      <c r="E34" s="177">
        <v>0</v>
      </c>
      <c r="F34" s="177">
        <v>0</v>
      </c>
    </row>
    <row r="35" spans="1:6">
      <c r="A35" s="76" t="s">
        <v>391</v>
      </c>
      <c r="B35" s="177">
        <v>0</v>
      </c>
      <c r="C35" s="177">
        <v>0</v>
      </c>
      <c r="D35" s="75" t="s">
        <v>392</v>
      </c>
      <c r="E35" s="177">
        <v>0</v>
      </c>
      <c r="F35" s="177">
        <v>0</v>
      </c>
    </row>
    <row r="36" spans="1:6">
      <c r="A36" s="76" t="s">
        <v>393</v>
      </c>
      <c r="B36" s="177">
        <v>0</v>
      </c>
      <c r="C36" s="177">
        <v>0</v>
      </c>
      <c r="D36" s="75" t="s">
        <v>394</v>
      </c>
      <c r="E36" s="177">
        <v>0</v>
      </c>
      <c r="F36" s="177">
        <v>0</v>
      </c>
    </row>
    <row r="37" spans="1:6">
      <c r="A37" s="72" t="s">
        <v>395</v>
      </c>
      <c r="B37" s="177">
        <v>0</v>
      </c>
      <c r="C37" s="177">
        <v>0</v>
      </c>
      <c r="D37" s="75" t="s">
        <v>396</v>
      </c>
      <c r="E37" s="177">
        <v>0</v>
      </c>
      <c r="F37" s="177">
        <v>0</v>
      </c>
    </row>
    <row r="38" spans="1:6">
      <c r="A38" s="72" t="s">
        <v>397</v>
      </c>
      <c r="B38" s="176">
        <v>0</v>
      </c>
      <c r="C38" s="176">
        <v>0</v>
      </c>
      <c r="D38" s="73" t="s">
        <v>398</v>
      </c>
      <c r="E38" s="176">
        <v>0</v>
      </c>
      <c r="F38" s="176">
        <v>0</v>
      </c>
    </row>
    <row r="39" spans="1:6">
      <c r="A39" s="76" t="s">
        <v>399</v>
      </c>
      <c r="B39" s="177">
        <v>0</v>
      </c>
      <c r="C39" s="177">
        <v>0</v>
      </c>
      <c r="D39" s="75" t="s">
        <v>400</v>
      </c>
      <c r="E39" s="177">
        <v>0</v>
      </c>
      <c r="F39" s="177">
        <v>0</v>
      </c>
    </row>
    <row r="40" spans="1:6">
      <c r="A40" s="76" t="s">
        <v>401</v>
      </c>
      <c r="B40" s="177">
        <v>0</v>
      </c>
      <c r="C40" s="177">
        <v>0</v>
      </c>
      <c r="D40" s="75" t="s">
        <v>402</v>
      </c>
      <c r="E40" s="177">
        <v>0</v>
      </c>
      <c r="F40" s="177">
        <v>0</v>
      </c>
    </row>
    <row r="41" spans="1:6">
      <c r="A41" s="72" t="s">
        <v>403</v>
      </c>
      <c r="B41" s="176">
        <v>0</v>
      </c>
      <c r="C41" s="176">
        <v>0</v>
      </c>
      <c r="D41" s="75" t="s">
        <v>404</v>
      </c>
      <c r="E41" s="177">
        <v>0</v>
      </c>
      <c r="F41" s="177">
        <v>0</v>
      </c>
    </row>
    <row r="42" spans="1:6">
      <c r="A42" s="76" t="s">
        <v>405</v>
      </c>
      <c r="B42" s="177">
        <v>0</v>
      </c>
      <c r="C42" s="177">
        <v>0</v>
      </c>
      <c r="D42" s="73" t="s">
        <v>406</v>
      </c>
      <c r="E42" s="176">
        <v>0</v>
      </c>
      <c r="F42" s="176">
        <v>0</v>
      </c>
    </row>
    <row r="43" spans="1:6">
      <c r="A43" s="76" t="s">
        <v>407</v>
      </c>
      <c r="B43" s="177">
        <v>0</v>
      </c>
      <c r="C43" s="177">
        <v>0</v>
      </c>
      <c r="D43" s="75" t="s">
        <v>408</v>
      </c>
      <c r="E43" s="177">
        <v>0</v>
      </c>
      <c r="F43" s="177">
        <v>0</v>
      </c>
    </row>
    <row r="44" spans="1:6">
      <c r="A44" s="76" t="s">
        <v>409</v>
      </c>
      <c r="B44" s="177">
        <v>0</v>
      </c>
      <c r="C44" s="177">
        <v>0</v>
      </c>
      <c r="D44" s="75" t="s">
        <v>410</v>
      </c>
      <c r="E44" s="177">
        <v>0</v>
      </c>
      <c r="F44" s="177">
        <v>0</v>
      </c>
    </row>
    <row r="45" spans="1:6">
      <c r="A45" s="76" t="s">
        <v>411</v>
      </c>
      <c r="B45" s="177">
        <v>0</v>
      </c>
      <c r="C45" s="177">
        <v>0</v>
      </c>
      <c r="D45" s="75" t="s">
        <v>412</v>
      </c>
      <c r="E45" s="177">
        <v>0</v>
      </c>
      <c r="F45" s="177">
        <v>0</v>
      </c>
    </row>
    <row r="46" spans="1:6">
      <c r="A46" s="28"/>
      <c r="B46" s="178"/>
      <c r="C46" s="178"/>
      <c r="D46" s="77"/>
      <c r="E46" s="178"/>
      <c r="F46" s="178"/>
    </row>
    <row r="47" spans="1:6">
      <c r="A47" s="29" t="s">
        <v>413</v>
      </c>
      <c r="B47" s="179">
        <f>B9+B17+B25+B31+B37+B38+B41</f>
        <v>47735168.769999996</v>
      </c>
      <c r="C47" s="179">
        <f>C9+C17+C25+C31+C37+C38+C41</f>
        <v>44298379.419999994</v>
      </c>
      <c r="D47" s="78" t="s">
        <v>414</v>
      </c>
      <c r="E47" s="179">
        <f>E9+E19+E23+E26+E27+E31+E38+E42</f>
        <v>6408809.6699999999</v>
      </c>
      <c r="F47" s="179">
        <f>F9+F19+F23+F26+F27+F31+F38+F42</f>
        <v>9358712.1199999992</v>
      </c>
    </row>
    <row r="48" spans="1:6">
      <c r="A48" s="28"/>
      <c r="B48" s="178"/>
      <c r="C48" s="178"/>
      <c r="D48" s="77"/>
      <c r="E48" s="178"/>
      <c r="F48" s="178"/>
    </row>
    <row r="49" spans="1:6">
      <c r="A49" s="70" t="s">
        <v>415</v>
      </c>
      <c r="B49" s="178"/>
      <c r="C49" s="178"/>
      <c r="D49" s="78" t="s">
        <v>416</v>
      </c>
      <c r="E49" s="178"/>
      <c r="F49" s="178"/>
    </row>
    <row r="50" spans="1:6">
      <c r="A50" s="72" t="s">
        <v>417</v>
      </c>
      <c r="B50" s="177">
        <v>0</v>
      </c>
      <c r="C50" s="177">
        <v>0</v>
      </c>
      <c r="D50" s="73" t="s">
        <v>418</v>
      </c>
      <c r="E50" s="177">
        <v>0</v>
      </c>
      <c r="F50" s="177">
        <v>0</v>
      </c>
    </row>
    <row r="51" spans="1:6">
      <c r="A51" s="72" t="s">
        <v>419</v>
      </c>
      <c r="B51" s="177">
        <v>0</v>
      </c>
      <c r="C51" s="177">
        <v>0</v>
      </c>
      <c r="D51" s="73" t="s">
        <v>420</v>
      </c>
      <c r="E51" s="177">
        <v>0</v>
      </c>
      <c r="F51" s="177">
        <v>0</v>
      </c>
    </row>
    <row r="52" spans="1:6">
      <c r="A52" s="72" t="s">
        <v>421</v>
      </c>
      <c r="B52" s="177">
        <v>24828850.43</v>
      </c>
      <c r="C52" s="177">
        <v>24828850.43</v>
      </c>
      <c r="D52" s="73" t="s">
        <v>422</v>
      </c>
      <c r="E52" s="177">
        <v>0</v>
      </c>
      <c r="F52" s="177">
        <v>0</v>
      </c>
    </row>
    <row r="53" spans="1:6">
      <c r="A53" s="72" t="s">
        <v>423</v>
      </c>
      <c r="B53" s="177">
        <v>75962463.959999993</v>
      </c>
      <c r="C53" s="177">
        <v>75962463.959999993</v>
      </c>
      <c r="D53" s="73" t="s">
        <v>424</v>
      </c>
      <c r="E53" s="177">
        <v>0</v>
      </c>
      <c r="F53" s="177">
        <v>0</v>
      </c>
    </row>
    <row r="54" spans="1:6">
      <c r="A54" s="72" t="s">
        <v>425</v>
      </c>
      <c r="B54" s="177">
        <v>0</v>
      </c>
      <c r="C54" s="177">
        <v>0</v>
      </c>
      <c r="D54" s="73" t="s">
        <v>426</v>
      </c>
      <c r="E54" s="177">
        <v>0</v>
      </c>
      <c r="F54" s="177">
        <v>0</v>
      </c>
    </row>
    <row r="55" spans="1:6">
      <c r="A55" s="72" t="s">
        <v>427</v>
      </c>
      <c r="B55" s="177">
        <v>-54006310.659999996</v>
      </c>
      <c r="C55" s="177">
        <v>-54006310.659999996</v>
      </c>
      <c r="D55" s="79" t="s">
        <v>428</v>
      </c>
      <c r="E55" s="177">
        <v>0</v>
      </c>
      <c r="F55" s="177">
        <v>0</v>
      </c>
    </row>
    <row r="56" spans="1:6">
      <c r="A56" s="72" t="s">
        <v>429</v>
      </c>
      <c r="B56" s="177">
        <v>0</v>
      </c>
      <c r="C56" s="177">
        <v>0</v>
      </c>
      <c r="D56" s="77"/>
      <c r="E56" s="178"/>
      <c r="F56" s="178"/>
    </row>
    <row r="57" spans="1:6">
      <c r="A57" s="72" t="s">
        <v>430</v>
      </c>
      <c r="B57" s="177">
        <v>0</v>
      </c>
      <c r="C57" s="177">
        <v>0</v>
      </c>
      <c r="D57" s="78" t="s">
        <v>431</v>
      </c>
      <c r="E57" s="179">
        <f>SUM(E50:E55)</f>
        <v>0</v>
      </c>
      <c r="F57" s="179">
        <f>SUM(F50:F55)</f>
        <v>0</v>
      </c>
    </row>
    <row r="58" spans="1:6">
      <c r="A58" s="72" t="s">
        <v>432</v>
      </c>
      <c r="B58" s="177">
        <v>0</v>
      </c>
      <c r="C58" s="177">
        <v>0</v>
      </c>
      <c r="D58" s="77"/>
      <c r="E58" s="178"/>
      <c r="F58" s="178"/>
    </row>
    <row r="59" spans="1:6">
      <c r="A59" s="28"/>
      <c r="B59" s="178"/>
      <c r="C59" s="178"/>
      <c r="D59" s="78" t="s">
        <v>433</v>
      </c>
      <c r="E59" s="179">
        <f>E47+E57</f>
        <v>6408809.6699999999</v>
      </c>
      <c r="F59" s="179">
        <f>F47+F57</f>
        <v>9358712.1199999992</v>
      </c>
    </row>
    <row r="60" spans="1:6">
      <c r="A60" s="29" t="s">
        <v>434</v>
      </c>
      <c r="B60" s="179">
        <f>+SUM(B50:B58)</f>
        <v>46785003.729999989</v>
      </c>
      <c r="C60" s="179">
        <f>+SUM(C50:C58)</f>
        <v>46785003.729999989</v>
      </c>
      <c r="D60" s="77"/>
      <c r="E60" s="178"/>
      <c r="F60" s="178"/>
    </row>
    <row r="61" spans="1:6">
      <c r="A61" s="28"/>
      <c r="B61" s="178"/>
      <c r="C61" s="178"/>
      <c r="D61" s="80" t="s">
        <v>435</v>
      </c>
      <c r="E61" s="178"/>
      <c r="F61" s="178"/>
    </row>
    <row r="62" spans="1:6">
      <c r="A62" s="29" t="s">
        <v>436</v>
      </c>
      <c r="B62" s="179">
        <f>+B60+B47</f>
        <v>94520172.499999985</v>
      </c>
      <c r="C62" s="179">
        <f>+C60+C47</f>
        <v>91083383.149999976</v>
      </c>
      <c r="D62" s="77"/>
      <c r="E62" s="178"/>
      <c r="F62" s="178"/>
    </row>
    <row r="63" spans="1:6">
      <c r="A63" s="28"/>
      <c r="B63" s="178"/>
      <c r="C63" s="178"/>
      <c r="D63" s="81" t="s">
        <v>437</v>
      </c>
      <c r="E63" s="176">
        <v>14592370.84</v>
      </c>
      <c r="F63" s="176">
        <v>14592370.84</v>
      </c>
    </row>
    <row r="64" spans="1:6">
      <c r="A64" s="28"/>
      <c r="B64" s="178"/>
      <c r="C64" s="178"/>
      <c r="D64" s="82" t="s">
        <v>438</v>
      </c>
      <c r="E64" s="177">
        <v>14592370.84</v>
      </c>
      <c r="F64" s="177">
        <v>14592370.84</v>
      </c>
    </row>
    <row r="65" spans="1:6">
      <c r="A65" s="28"/>
      <c r="B65" s="178"/>
      <c r="C65" s="178"/>
      <c r="D65" s="83" t="s">
        <v>439</v>
      </c>
      <c r="E65" s="177">
        <v>0</v>
      </c>
      <c r="F65" s="177">
        <v>0</v>
      </c>
    </row>
    <row r="66" spans="1:6">
      <c r="A66" s="28"/>
      <c r="B66" s="178"/>
      <c r="C66" s="178"/>
      <c r="D66" s="82" t="s">
        <v>440</v>
      </c>
      <c r="E66" s="177">
        <v>0</v>
      </c>
      <c r="F66" s="177">
        <v>0</v>
      </c>
    </row>
    <row r="67" spans="1:6">
      <c r="A67" s="28"/>
      <c r="B67" s="178"/>
      <c r="C67" s="178"/>
      <c r="D67" s="77"/>
      <c r="E67" s="178"/>
      <c r="F67" s="178"/>
    </row>
    <row r="68" spans="1:6">
      <c r="A68" s="28"/>
      <c r="B68" s="178"/>
      <c r="C68" s="178"/>
      <c r="D68" s="81" t="s">
        <v>441</v>
      </c>
      <c r="E68" s="176">
        <v>73518991.989999995</v>
      </c>
      <c r="F68" s="176">
        <v>67132300.189999998</v>
      </c>
    </row>
    <row r="69" spans="1:6">
      <c r="A69" s="84"/>
      <c r="B69" s="178"/>
      <c r="C69" s="178"/>
      <c r="D69" s="82" t="s">
        <v>442</v>
      </c>
      <c r="E69" s="177">
        <v>6184013.0999999996</v>
      </c>
      <c r="F69" s="177">
        <v>11850186.100000001</v>
      </c>
    </row>
    <row r="70" spans="1:6">
      <c r="A70" s="84"/>
      <c r="B70" s="178"/>
      <c r="C70" s="178"/>
      <c r="D70" s="82" t="s">
        <v>443</v>
      </c>
      <c r="E70" s="177">
        <v>66077312.530000001</v>
      </c>
      <c r="F70" s="177">
        <v>54227126.43</v>
      </c>
    </row>
    <row r="71" spans="1:6">
      <c r="A71" s="84"/>
      <c r="B71" s="178"/>
      <c r="C71" s="178"/>
      <c r="D71" s="82" t="s">
        <v>444</v>
      </c>
      <c r="E71" s="177">
        <v>0</v>
      </c>
      <c r="F71" s="177">
        <v>0</v>
      </c>
    </row>
    <row r="72" spans="1:6">
      <c r="A72" s="84"/>
      <c r="B72" s="178"/>
      <c r="C72" s="178"/>
      <c r="D72" s="82" t="s">
        <v>445</v>
      </c>
      <c r="E72" s="177">
        <v>0</v>
      </c>
      <c r="F72" s="177">
        <v>0</v>
      </c>
    </row>
    <row r="73" spans="1:6">
      <c r="A73" s="84"/>
      <c r="B73" s="178"/>
      <c r="C73" s="178"/>
      <c r="D73" s="82" t="s">
        <v>446</v>
      </c>
      <c r="E73" s="177">
        <v>1257666.3600000001</v>
      </c>
      <c r="F73" s="177">
        <v>1054987.6599999999</v>
      </c>
    </row>
    <row r="74" spans="1:6">
      <c r="A74" s="84"/>
      <c r="B74" s="178"/>
      <c r="C74" s="178"/>
      <c r="D74" s="77"/>
      <c r="E74" s="178"/>
      <c r="F74" s="178"/>
    </row>
    <row r="75" spans="1:6">
      <c r="A75" s="84"/>
      <c r="B75" s="178"/>
      <c r="C75" s="178"/>
      <c r="D75" s="81" t="s">
        <v>447</v>
      </c>
      <c r="E75" s="176">
        <f>E76+E77</f>
        <v>0</v>
      </c>
      <c r="F75" s="176">
        <f>F76+F77</f>
        <v>0</v>
      </c>
    </row>
    <row r="76" spans="1:6">
      <c r="A76" s="84"/>
      <c r="B76" s="178"/>
      <c r="C76" s="178"/>
      <c r="D76" s="73" t="s">
        <v>448</v>
      </c>
      <c r="E76" s="177">
        <v>0</v>
      </c>
      <c r="F76" s="177">
        <v>0</v>
      </c>
    </row>
    <row r="77" spans="1:6">
      <c r="A77" s="84"/>
      <c r="B77" s="178"/>
      <c r="C77" s="178"/>
      <c r="D77" s="73" t="s">
        <v>449</v>
      </c>
      <c r="E77" s="177">
        <v>0</v>
      </c>
      <c r="F77" s="177">
        <v>0</v>
      </c>
    </row>
    <row r="78" spans="1:6">
      <c r="A78" s="84"/>
      <c r="B78" s="178"/>
      <c r="C78" s="178"/>
      <c r="D78" s="77"/>
      <c r="E78" s="178"/>
      <c r="F78" s="178"/>
    </row>
    <row r="79" spans="1:6">
      <c r="A79" s="84"/>
      <c r="B79" s="178"/>
      <c r="C79" s="178"/>
      <c r="D79" s="78" t="s">
        <v>450</v>
      </c>
      <c r="E79" s="179">
        <f>E63+E68+E75</f>
        <v>88111362.829999998</v>
      </c>
      <c r="F79" s="179">
        <f>F63+F68+F75</f>
        <v>81724671.030000001</v>
      </c>
    </row>
    <row r="80" spans="1:6">
      <c r="A80" s="84"/>
      <c r="B80" s="178"/>
      <c r="C80" s="178"/>
      <c r="D80" s="77"/>
      <c r="E80" s="178"/>
      <c r="F80" s="178"/>
    </row>
    <row r="81" spans="1:6">
      <c r="A81" s="84"/>
      <c r="B81" s="178"/>
      <c r="C81" s="178"/>
      <c r="D81" s="78" t="s">
        <v>451</v>
      </c>
      <c r="E81" s="179">
        <f>E59+E79</f>
        <v>94520172.5</v>
      </c>
      <c r="F81" s="179">
        <f>F59+F79</f>
        <v>91083383.150000006</v>
      </c>
    </row>
    <row r="82" spans="1:6">
      <c r="A82" s="85"/>
      <c r="B82" s="182"/>
      <c r="C82" s="182"/>
      <c r="D82" s="86"/>
      <c r="E82" s="180"/>
      <c r="F82" s="180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4" t="s">
        <v>731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46:C49 B9:C9 E9:F9 E19:F19 E23:F23 E27:F27 E31:F31 E38:F38 E56:F63 E67:F68 E74:F75 B59:C62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ignoredErrors>
    <ignoredError sqref="B47:F67 B74:F110 B68:D73 F68:F7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2"/>
  <sheetViews>
    <sheetView showGridLines="0" view="pageBreakPreview" zoomScale="87" zoomScaleNormal="100" zoomScaleSheetLayoutView="87" workbookViewId="0">
      <pane xSplit="1" ySplit="1" topLeftCell="C57" activePane="bottomRight" state="frozen"/>
      <selection activeCell="B3" sqref="B3:K3"/>
      <selection pane="topRight" activeCell="B3" sqref="B3:K3"/>
      <selection pane="bottomLeft" activeCell="B3" sqref="B3:K3"/>
      <selection pane="bottomRight" activeCell="B2" sqref="B2"/>
    </sheetView>
  </sheetViews>
  <sheetFormatPr baseColWidth="10" defaultColWidth="12" defaultRowHeight="11.25"/>
  <cols>
    <col min="1" max="1" width="1" style="148" customWidth="1"/>
    <col min="2" max="2" width="48" style="148" customWidth="1"/>
    <col min="3" max="3" width="4.28515625" style="167" customWidth="1"/>
    <col min="4" max="4" width="22.140625" style="148" customWidth="1"/>
    <col min="5" max="5" width="2.7109375" style="148" customWidth="1"/>
    <col min="6" max="6" width="16.5703125" style="168" customWidth="1"/>
    <col min="7" max="7" width="19.28515625" style="148" customWidth="1"/>
    <col min="8" max="8" width="15" style="148" customWidth="1"/>
    <col min="9" max="9" width="22.42578125" style="148" bestFit="1" customWidth="1"/>
    <col min="10" max="10" width="62.7109375" style="148" customWidth="1"/>
    <col min="11" max="16384" width="12" style="148"/>
  </cols>
  <sheetData>
    <row r="1" spans="1:10" ht="48.75" customHeight="1">
      <c r="A1" s="291" t="s">
        <v>740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29.25" customHeight="1">
      <c r="A2" s="149"/>
      <c r="B2" s="150"/>
      <c r="C2" s="291" t="s">
        <v>716</v>
      </c>
      <c r="D2" s="292"/>
      <c r="E2" s="292"/>
      <c r="F2" s="293"/>
      <c r="G2" s="291" t="s">
        <v>628</v>
      </c>
      <c r="H2" s="293"/>
      <c r="I2" s="151"/>
      <c r="J2" s="152"/>
    </row>
    <row r="3" spans="1:10" ht="36.75" customHeight="1">
      <c r="A3" s="153"/>
      <c r="B3" s="154" t="s">
        <v>717</v>
      </c>
      <c r="C3" s="155"/>
      <c r="D3" s="156" t="s">
        <v>718</v>
      </c>
      <c r="E3" s="155"/>
      <c r="F3" s="156" t="s">
        <v>629</v>
      </c>
      <c r="G3" s="155" t="s">
        <v>630</v>
      </c>
      <c r="H3" s="155" t="s">
        <v>631</v>
      </c>
      <c r="I3" s="157" t="s">
        <v>632</v>
      </c>
      <c r="J3" s="158" t="s">
        <v>633</v>
      </c>
    </row>
    <row r="4" spans="1:10" ht="15" customHeight="1">
      <c r="A4" s="112"/>
      <c r="B4" s="294" t="s">
        <v>634</v>
      </c>
      <c r="C4" s="294"/>
      <c r="D4" s="294"/>
      <c r="E4" s="294"/>
      <c r="F4" s="294"/>
      <c r="G4" s="294"/>
      <c r="H4" s="294"/>
      <c r="I4" s="294"/>
      <c r="J4" s="295"/>
    </row>
    <row r="5" spans="1:10" ht="15" customHeight="1">
      <c r="A5" s="113"/>
      <c r="B5" s="296" t="s">
        <v>635</v>
      </c>
      <c r="C5" s="296"/>
      <c r="D5" s="296"/>
      <c r="E5" s="296"/>
      <c r="F5" s="296"/>
      <c r="G5" s="296"/>
      <c r="H5" s="296"/>
      <c r="I5" s="296"/>
      <c r="J5" s="297"/>
    </row>
    <row r="6" spans="1:10" ht="15" customHeight="1">
      <c r="A6" s="114"/>
      <c r="B6" s="289" t="s">
        <v>636</v>
      </c>
      <c r="C6" s="289"/>
      <c r="D6" s="289"/>
      <c r="E6" s="289"/>
      <c r="F6" s="289"/>
      <c r="G6" s="289"/>
      <c r="H6" s="289"/>
      <c r="I6" s="289"/>
      <c r="J6" s="290"/>
    </row>
    <row r="7" spans="1:10" ht="42.75" customHeight="1">
      <c r="A7" s="115">
        <v>900001</v>
      </c>
      <c r="B7" s="159" t="s">
        <v>637</v>
      </c>
      <c r="C7" s="116"/>
      <c r="D7" s="117" t="s">
        <v>638</v>
      </c>
      <c r="E7" s="118" t="s">
        <v>728</v>
      </c>
      <c r="F7" s="119" t="s">
        <v>729</v>
      </c>
      <c r="G7" s="120">
        <v>0</v>
      </c>
      <c r="H7" s="121" t="s">
        <v>714</v>
      </c>
      <c r="I7" s="122" t="s">
        <v>640</v>
      </c>
      <c r="J7" s="123"/>
    </row>
    <row r="8" spans="1:10" ht="58.5" customHeight="1">
      <c r="A8" s="115">
        <v>900002</v>
      </c>
      <c r="B8" s="159" t="s">
        <v>719</v>
      </c>
      <c r="C8" s="116"/>
      <c r="D8" s="117" t="s">
        <v>642</v>
      </c>
      <c r="E8" s="118" t="s">
        <v>728</v>
      </c>
      <c r="F8" s="119" t="s">
        <v>729</v>
      </c>
      <c r="G8" s="120">
        <v>0</v>
      </c>
      <c r="H8" s="121" t="s">
        <v>714</v>
      </c>
      <c r="I8" s="122" t="s">
        <v>640</v>
      </c>
      <c r="J8" s="123"/>
    </row>
    <row r="9" spans="1:10" ht="34.5" customHeight="1">
      <c r="A9" s="115">
        <v>900003</v>
      </c>
      <c r="B9" s="159" t="s">
        <v>720</v>
      </c>
      <c r="C9" s="116"/>
      <c r="D9" s="117" t="s">
        <v>643</v>
      </c>
      <c r="E9" s="118" t="s">
        <v>728</v>
      </c>
      <c r="F9" s="119" t="s">
        <v>729</v>
      </c>
      <c r="G9" s="120">
        <v>0</v>
      </c>
      <c r="H9" s="121" t="s">
        <v>714</v>
      </c>
      <c r="I9" s="122" t="s">
        <v>640</v>
      </c>
      <c r="J9" s="123"/>
    </row>
    <row r="10" spans="1:10" ht="15" customHeight="1">
      <c r="A10" s="114"/>
      <c r="B10" s="289" t="s">
        <v>644</v>
      </c>
      <c r="C10" s="289"/>
      <c r="D10" s="289"/>
      <c r="E10" s="289"/>
      <c r="F10" s="289"/>
      <c r="G10" s="289"/>
      <c r="H10" s="289"/>
      <c r="I10" s="289"/>
      <c r="J10" s="290"/>
    </row>
    <row r="11" spans="1:10" ht="33.75" customHeight="1">
      <c r="A11" s="115">
        <v>900004</v>
      </c>
      <c r="B11" s="159" t="s">
        <v>637</v>
      </c>
      <c r="C11" s="116"/>
      <c r="D11" s="117" t="s">
        <v>638</v>
      </c>
      <c r="E11" s="118" t="s">
        <v>728</v>
      </c>
      <c r="F11" s="119" t="s">
        <v>729</v>
      </c>
      <c r="G11" s="120">
        <v>0</v>
      </c>
      <c r="H11" s="121" t="s">
        <v>714</v>
      </c>
      <c r="I11" s="121" t="s">
        <v>640</v>
      </c>
      <c r="J11" s="123"/>
    </row>
    <row r="12" spans="1:10" ht="64.5" customHeight="1">
      <c r="A12" s="115">
        <v>900005</v>
      </c>
      <c r="B12" s="159" t="s">
        <v>719</v>
      </c>
      <c r="C12" s="116"/>
      <c r="D12" s="117" t="s">
        <v>642</v>
      </c>
      <c r="E12" s="118" t="s">
        <v>728</v>
      </c>
      <c r="F12" s="119" t="s">
        <v>729</v>
      </c>
      <c r="G12" s="120">
        <v>0</v>
      </c>
      <c r="H12" s="121" t="s">
        <v>714</v>
      </c>
      <c r="I12" s="121" t="s">
        <v>640</v>
      </c>
      <c r="J12" s="123"/>
    </row>
    <row r="13" spans="1:10" ht="33.75" customHeight="1">
      <c r="A13" s="115">
        <v>900006</v>
      </c>
      <c r="B13" s="159" t="s">
        <v>720</v>
      </c>
      <c r="C13" s="116"/>
      <c r="D13" s="117" t="s">
        <v>643</v>
      </c>
      <c r="E13" s="118" t="s">
        <v>728</v>
      </c>
      <c r="F13" s="119" t="s">
        <v>729</v>
      </c>
      <c r="G13" s="120">
        <v>0</v>
      </c>
      <c r="H13" s="116" t="s">
        <v>639</v>
      </c>
      <c r="I13" s="121" t="s">
        <v>640</v>
      </c>
      <c r="J13" s="123"/>
    </row>
    <row r="14" spans="1:10" ht="15" customHeight="1">
      <c r="A14" s="114"/>
      <c r="B14" s="289" t="s">
        <v>645</v>
      </c>
      <c r="C14" s="289"/>
      <c r="D14" s="289"/>
      <c r="E14" s="289"/>
      <c r="F14" s="289"/>
      <c r="G14" s="289"/>
      <c r="H14" s="289"/>
      <c r="I14" s="289"/>
      <c r="J14" s="290"/>
    </row>
    <row r="15" spans="1:10" ht="25.5" customHeight="1">
      <c r="A15" s="115">
        <v>900007</v>
      </c>
      <c r="B15" s="159" t="s">
        <v>637</v>
      </c>
      <c r="C15" s="116"/>
      <c r="D15" s="117" t="s">
        <v>646</v>
      </c>
      <c r="E15" s="118" t="s">
        <v>728</v>
      </c>
      <c r="F15" s="119" t="s">
        <v>729</v>
      </c>
      <c r="G15" s="120">
        <v>0</v>
      </c>
      <c r="H15" s="116" t="s">
        <v>714</v>
      </c>
      <c r="I15" s="121" t="s">
        <v>647</v>
      </c>
      <c r="J15" s="123"/>
    </row>
    <row r="16" spans="1:10" ht="30.75" customHeight="1">
      <c r="A16" s="115">
        <v>900008</v>
      </c>
      <c r="B16" s="159" t="s">
        <v>721</v>
      </c>
      <c r="C16" s="116"/>
      <c r="D16" s="117" t="s">
        <v>648</v>
      </c>
      <c r="E16" s="118" t="s">
        <v>728</v>
      </c>
      <c r="F16" s="119" t="s">
        <v>729</v>
      </c>
      <c r="G16" s="120">
        <v>0</v>
      </c>
      <c r="H16" s="116" t="s">
        <v>714</v>
      </c>
      <c r="I16" s="121" t="s">
        <v>647</v>
      </c>
      <c r="J16" s="123"/>
    </row>
    <row r="17" spans="1:10" ht="30.75" customHeight="1">
      <c r="A17" s="115">
        <v>900009</v>
      </c>
      <c r="B17" s="159" t="s">
        <v>720</v>
      </c>
      <c r="C17" s="116"/>
      <c r="D17" s="117" t="s">
        <v>643</v>
      </c>
      <c r="E17" s="118" t="s">
        <v>728</v>
      </c>
      <c r="F17" s="119" t="s">
        <v>729</v>
      </c>
      <c r="G17" s="124">
        <v>0</v>
      </c>
      <c r="H17" s="116" t="s">
        <v>714</v>
      </c>
      <c r="I17" s="121" t="s">
        <v>647</v>
      </c>
      <c r="J17" s="123"/>
    </row>
    <row r="18" spans="1:10" ht="15" customHeight="1">
      <c r="A18" s="114"/>
      <c r="B18" s="289" t="s">
        <v>649</v>
      </c>
      <c r="C18" s="289"/>
      <c r="D18" s="289"/>
      <c r="E18" s="289"/>
      <c r="F18" s="289"/>
      <c r="G18" s="289"/>
      <c r="H18" s="289"/>
      <c r="I18" s="289"/>
      <c r="J18" s="290"/>
    </row>
    <row r="19" spans="1:10" ht="15" customHeight="1">
      <c r="A19" s="126"/>
      <c r="B19" s="298" t="s">
        <v>650</v>
      </c>
      <c r="C19" s="298"/>
      <c r="D19" s="298"/>
      <c r="E19" s="298"/>
      <c r="F19" s="298"/>
      <c r="G19" s="298"/>
      <c r="H19" s="298"/>
      <c r="I19" s="298"/>
      <c r="J19" s="299"/>
    </row>
    <row r="20" spans="1:10" ht="26.25" customHeight="1">
      <c r="A20" s="115">
        <v>9000010</v>
      </c>
      <c r="B20" s="160" t="s">
        <v>651</v>
      </c>
      <c r="C20" s="116"/>
      <c r="D20" s="117" t="s">
        <v>652</v>
      </c>
      <c r="E20" s="118" t="s">
        <v>728</v>
      </c>
      <c r="F20" s="119" t="s">
        <v>729</v>
      </c>
      <c r="G20" s="120">
        <v>0</v>
      </c>
      <c r="H20" s="116" t="s">
        <v>714</v>
      </c>
      <c r="I20" s="121" t="s">
        <v>653</v>
      </c>
      <c r="J20" s="125"/>
    </row>
    <row r="21" spans="1:10" ht="26.25" customHeight="1">
      <c r="A21" s="115">
        <v>9000011</v>
      </c>
      <c r="B21" s="160" t="s">
        <v>654</v>
      </c>
      <c r="C21" s="116"/>
      <c r="D21" s="117" t="s">
        <v>655</v>
      </c>
      <c r="E21" s="118" t="s">
        <v>728</v>
      </c>
      <c r="F21" s="119" t="s">
        <v>729</v>
      </c>
      <c r="G21" s="120">
        <v>0</v>
      </c>
      <c r="H21" s="116" t="s">
        <v>714</v>
      </c>
      <c r="I21" s="121" t="s">
        <v>653</v>
      </c>
      <c r="J21" s="125"/>
    </row>
    <row r="22" spans="1:10" ht="34.5" customHeight="1">
      <c r="A22" s="115">
        <v>9000012</v>
      </c>
      <c r="B22" s="161" t="s">
        <v>656</v>
      </c>
      <c r="C22" s="127"/>
      <c r="D22" s="117" t="s">
        <v>657</v>
      </c>
      <c r="E22" s="128"/>
      <c r="F22" s="119"/>
      <c r="G22" s="120">
        <v>0</v>
      </c>
      <c r="H22" s="116" t="s">
        <v>714</v>
      </c>
      <c r="I22" s="121" t="s">
        <v>653</v>
      </c>
      <c r="J22" s="162"/>
    </row>
    <row r="23" spans="1:10" ht="34.5" customHeight="1">
      <c r="A23" s="115">
        <v>9000013</v>
      </c>
      <c r="B23" s="159" t="s">
        <v>658</v>
      </c>
      <c r="C23" s="127"/>
      <c r="D23" s="117" t="s">
        <v>659</v>
      </c>
      <c r="E23" s="128"/>
      <c r="F23" s="119"/>
      <c r="G23" s="120">
        <v>0</v>
      </c>
      <c r="H23" s="116" t="s">
        <v>714</v>
      </c>
      <c r="I23" s="121" t="s">
        <v>653</v>
      </c>
      <c r="J23" s="162"/>
    </row>
    <row r="24" spans="1:10" ht="35.1" customHeight="1">
      <c r="A24" s="115">
        <v>9000014</v>
      </c>
      <c r="B24" s="161" t="s">
        <v>660</v>
      </c>
      <c r="C24" s="127"/>
      <c r="D24" s="117" t="s">
        <v>657</v>
      </c>
      <c r="E24" s="128"/>
      <c r="F24" s="119"/>
      <c r="G24" s="120">
        <v>0</v>
      </c>
      <c r="H24" s="116" t="s">
        <v>714</v>
      </c>
      <c r="I24" s="121" t="s">
        <v>653</v>
      </c>
      <c r="J24" s="129"/>
    </row>
    <row r="25" spans="1:10" ht="15" customHeight="1">
      <c r="A25" s="114"/>
      <c r="B25" s="289" t="s">
        <v>661</v>
      </c>
      <c r="C25" s="289"/>
      <c r="D25" s="289"/>
      <c r="E25" s="289"/>
      <c r="F25" s="289"/>
      <c r="G25" s="289"/>
      <c r="H25" s="289"/>
      <c r="I25" s="289"/>
      <c r="J25" s="290"/>
    </row>
    <row r="26" spans="1:10" ht="27" customHeight="1">
      <c r="A26" s="115">
        <v>9000015</v>
      </c>
      <c r="B26" s="159" t="s">
        <v>662</v>
      </c>
      <c r="C26" s="116" t="s">
        <v>728</v>
      </c>
      <c r="D26" s="117" t="s">
        <v>663</v>
      </c>
      <c r="E26" s="118"/>
      <c r="F26" s="119"/>
      <c r="G26" s="120">
        <f>+F6d!C10</f>
        <v>12282640.460000001</v>
      </c>
      <c r="H26" s="116" t="s">
        <v>714</v>
      </c>
      <c r="I26" s="122" t="s">
        <v>664</v>
      </c>
      <c r="J26" s="125"/>
    </row>
    <row r="27" spans="1:10" ht="27" customHeight="1">
      <c r="A27" s="115">
        <v>9000016</v>
      </c>
      <c r="B27" s="159" t="s">
        <v>722</v>
      </c>
      <c r="C27" s="116" t="s">
        <v>728</v>
      </c>
      <c r="D27" s="117" t="s">
        <v>663</v>
      </c>
      <c r="E27" s="118"/>
      <c r="F27" s="119"/>
      <c r="G27" s="120">
        <f>+F6d!E10</f>
        <v>2189404.58</v>
      </c>
      <c r="H27" s="116" t="s">
        <v>714</v>
      </c>
      <c r="I27" s="122" t="s">
        <v>665</v>
      </c>
      <c r="J27" s="125"/>
    </row>
    <row r="28" spans="1:10" ht="15" customHeight="1">
      <c r="A28" s="114"/>
      <c r="B28" s="289" t="s">
        <v>666</v>
      </c>
      <c r="C28" s="289"/>
      <c r="D28" s="289"/>
      <c r="E28" s="289"/>
      <c r="F28" s="289"/>
      <c r="G28" s="289"/>
      <c r="H28" s="289"/>
      <c r="I28" s="289"/>
      <c r="J28" s="290"/>
    </row>
    <row r="29" spans="1:10" ht="43.5" customHeight="1">
      <c r="A29" s="115">
        <v>9000017</v>
      </c>
      <c r="B29" s="159" t="s">
        <v>662</v>
      </c>
      <c r="C29" s="116"/>
      <c r="D29" s="117" t="s">
        <v>667</v>
      </c>
      <c r="E29" s="116" t="s">
        <v>728</v>
      </c>
      <c r="F29" s="119" t="s">
        <v>729</v>
      </c>
      <c r="G29" s="120">
        <v>0</v>
      </c>
      <c r="H29" s="116" t="s">
        <v>714</v>
      </c>
      <c r="I29" s="121" t="s">
        <v>668</v>
      </c>
      <c r="J29" s="125"/>
    </row>
    <row r="30" spans="1:10" ht="15" customHeight="1">
      <c r="A30" s="114"/>
      <c r="B30" s="289" t="s">
        <v>669</v>
      </c>
      <c r="C30" s="289"/>
      <c r="D30" s="289"/>
      <c r="E30" s="289"/>
      <c r="F30" s="289"/>
      <c r="G30" s="289"/>
      <c r="H30" s="289"/>
      <c r="I30" s="289"/>
      <c r="J30" s="290"/>
    </row>
    <row r="31" spans="1:10" ht="33.75" customHeight="1">
      <c r="A31" s="115">
        <v>9000018</v>
      </c>
      <c r="B31" s="159" t="s">
        <v>637</v>
      </c>
      <c r="C31" s="116"/>
      <c r="D31" s="117" t="s">
        <v>670</v>
      </c>
      <c r="E31" s="116" t="s">
        <v>728</v>
      </c>
      <c r="F31" s="119" t="s">
        <v>729</v>
      </c>
      <c r="G31" s="120">
        <v>0</v>
      </c>
      <c r="H31" s="116" t="s">
        <v>714</v>
      </c>
      <c r="I31" s="121" t="s">
        <v>671</v>
      </c>
      <c r="J31" s="125"/>
    </row>
    <row r="32" spans="1:10" ht="27.75" customHeight="1">
      <c r="A32" s="115">
        <v>9000019</v>
      </c>
      <c r="B32" s="159" t="s">
        <v>641</v>
      </c>
      <c r="C32" s="116"/>
      <c r="D32" s="117" t="s">
        <v>652</v>
      </c>
      <c r="E32" s="116" t="s">
        <v>728</v>
      </c>
      <c r="F32" s="119" t="s">
        <v>729</v>
      </c>
      <c r="G32" s="120">
        <v>0</v>
      </c>
      <c r="H32" s="116" t="s">
        <v>714</v>
      </c>
      <c r="I32" s="121" t="s">
        <v>671</v>
      </c>
      <c r="J32" s="125"/>
    </row>
    <row r="33" spans="1:10" ht="24.75" customHeight="1">
      <c r="A33" s="115">
        <v>9000020</v>
      </c>
      <c r="B33" s="159" t="s">
        <v>720</v>
      </c>
      <c r="C33" s="116"/>
      <c r="D33" s="117" t="s">
        <v>655</v>
      </c>
      <c r="E33" s="116" t="s">
        <v>728</v>
      </c>
      <c r="F33" s="119" t="s">
        <v>729</v>
      </c>
      <c r="G33" s="120">
        <v>0</v>
      </c>
      <c r="H33" s="116" t="s">
        <v>714</v>
      </c>
      <c r="I33" s="121" t="s">
        <v>671</v>
      </c>
      <c r="J33" s="125"/>
    </row>
    <row r="34" spans="1:10" ht="15" customHeight="1">
      <c r="A34" s="113"/>
      <c r="B34" s="296" t="s">
        <v>672</v>
      </c>
      <c r="C34" s="296"/>
      <c r="D34" s="296"/>
      <c r="E34" s="296"/>
      <c r="F34" s="296"/>
      <c r="G34" s="296"/>
      <c r="H34" s="296"/>
      <c r="I34" s="296"/>
      <c r="J34" s="297"/>
    </row>
    <row r="35" spans="1:10" ht="15" customHeight="1">
      <c r="A35" s="114"/>
      <c r="B35" s="289" t="s">
        <v>673</v>
      </c>
      <c r="C35" s="289"/>
      <c r="D35" s="289"/>
      <c r="E35" s="289"/>
      <c r="F35" s="289"/>
      <c r="G35" s="289"/>
      <c r="H35" s="289"/>
      <c r="I35" s="289"/>
      <c r="J35" s="290"/>
    </row>
    <row r="36" spans="1:10" ht="43.5" customHeight="1">
      <c r="A36" s="115">
        <v>9000021</v>
      </c>
      <c r="B36" s="161" t="s">
        <v>674</v>
      </c>
      <c r="C36" s="116"/>
      <c r="D36" s="117" t="s">
        <v>638</v>
      </c>
      <c r="E36" s="118" t="s">
        <v>728</v>
      </c>
      <c r="F36" s="119" t="s">
        <v>729</v>
      </c>
      <c r="G36" s="130"/>
      <c r="H36" s="127"/>
      <c r="I36" s="121" t="s">
        <v>675</v>
      </c>
      <c r="J36" s="123"/>
    </row>
    <row r="37" spans="1:10" ht="56.25" customHeight="1">
      <c r="A37" s="115">
        <v>9000022</v>
      </c>
      <c r="B37" s="159" t="s">
        <v>676</v>
      </c>
      <c r="C37" s="116"/>
      <c r="D37" s="117" t="s">
        <v>677</v>
      </c>
      <c r="E37" s="118" t="s">
        <v>728</v>
      </c>
      <c r="F37" s="119" t="s">
        <v>729</v>
      </c>
      <c r="G37" s="130"/>
      <c r="H37" s="127"/>
      <c r="I37" s="121" t="s">
        <v>675</v>
      </c>
      <c r="J37" s="123"/>
    </row>
    <row r="38" spans="1:10" ht="38.25" customHeight="1">
      <c r="A38" s="115">
        <v>9000023</v>
      </c>
      <c r="B38" s="161" t="s">
        <v>678</v>
      </c>
      <c r="C38" s="116"/>
      <c r="D38" s="117" t="s">
        <v>638</v>
      </c>
      <c r="E38" s="118" t="s">
        <v>728</v>
      </c>
      <c r="F38" s="119" t="s">
        <v>729</v>
      </c>
      <c r="G38" s="130"/>
      <c r="H38" s="127"/>
      <c r="I38" s="121" t="s">
        <v>675</v>
      </c>
      <c r="J38" s="123"/>
    </row>
    <row r="39" spans="1:10" ht="50.25" customHeight="1">
      <c r="A39" s="115">
        <v>9000024</v>
      </c>
      <c r="B39" s="161" t="s">
        <v>679</v>
      </c>
      <c r="C39" s="116"/>
      <c r="D39" s="117" t="s">
        <v>680</v>
      </c>
      <c r="E39" s="118" t="s">
        <v>728</v>
      </c>
      <c r="F39" s="119" t="s">
        <v>729</v>
      </c>
      <c r="G39" s="130"/>
      <c r="H39" s="127"/>
      <c r="I39" s="121" t="s">
        <v>675</v>
      </c>
      <c r="J39" s="123"/>
    </row>
    <row r="40" spans="1:10" ht="36" customHeight="1">
      <c r="A40" s="115">
        <v>9000025</v>
      </c>
      <c r="B40" s="159" t="s">
        <v>681</v>
      </c>
      <c r="C40" s="116"/>
      <c r="D40" s="117" t="s">
        <v>682</v>
      </c>
      <c r="E40" s="118" t="s">
        <v>728</v>
      </c>
      <c r="F40" s="119" t="s">
        <v>729</v>
      </c>
      <c r="G40" s="130"/>
      <c r="H40" s="127"/>
      <c r="I40" s="121" t="s">
        <v>675</v>
      </c>
      <c r="J40" s="123"/>
    </row>
    <row r="41" spans="1:10" ht="15" customHeight="1">
      <c r="A41" s="114"/>
      <c r="B41" s="289" t="s">
        <v>723</v>
      </c>
      <c r="C41" s="289"/>
      <c r="D41" s="289"/>
      <c r="E41" s="289"/>
      <c r="F41" s="289"/>
      <c r="G41" s="289"/>
      <c r="H41" s="289"/>
      <c r="I41" s="289"/>
      <c r="J41" s="290"/>
    </row>
    <row r="42" spans="1:10" ht="45" customHeight="1">
      <c r="A42" s="115">
        <v>9000026</v>
      </c>
      <c r="B42" s="161" t="s">
        <v>683</v>
      </c>
      <c r="C42" s="131"/>
      <c r="D42" s="117" t="s">
        <v>684</v>
      </c>
      <c r="E42" s="118" t="s">
        <v>728</v>
      </c>
      <c r="F42" s="119"/>
      <c r="G42" s="130"/>
      <c r="H42" s="127"/>
      <c r="I42" s="121" t="s">
        <v>640</v>
      </c>
      <c r="J42" s="123"/>
    </row>
    <row r="43" spans="1:10" ht="45" customHeight="1">
      <c r="A43" s="115">
        <v>9000027</v>
      </c>
      <c r="B43" s="161" t="s">
        <v>685</v>
      </c>
      <c r="C43" s="131"/>
      <c r="D43" s="117" t="s">
        <v>684</v>
      </c>
      <c r="E43" s="118" t="s">
        <v>728</v>
      </c>
      <c r="F43" s="119"/>
      <c r="G43" s="130"/>
      <c r="H43" s="127"/>
      <c r="I43" s="121" t="s">
        <v>640</v>
      </c>
      <c r="J43" s="123"/>
    </row>
    <row r="44" spans="1:10" ht="45" customHeight="1">
      <c r="A44" s="115">
        <v>9000028</v>
      </c>
      <c r="B44" s="161" t="s">
        <v>686</v>
      </c>
      <c r="C44" s="131"/>
      <c r="D44" s="117" t="s">
        <v>684</v>
      </c>
      <c r="E44" s="118" t="s">
        <v>728</v>
      </c>
      <c r="F44" s="119"/>
      <c r="G44" s="130"/>
      <c r="H44" s="127"/>
      <c r="I44" s="121" t="s">
        <v>640</v>
      </c>
      <c r="J44" s="123"/>
    </row>
    <row r="45" spans="1:10" ht="40.5" customHeight="1">
      <c r="A45" s="115">
        <v>9000029</v>
      </c>
      <c r="B45" s="161" t="s">
        <v>687</v>
      </c>
      <c r="C45" s="131"/>
      <c r="D45" s="117" t="s">
        <v>688</v>
      </c>
      <c r="E45" s="118" t="s">
        <v>728</v>
      </c>
      <c r="F45" s="119"/>
      <c r="G45" s="130"/>
      <c r="H45" s="127"/>
      <c r="I45" s="121" t="s">
        <v>640</v>
      </c>
      <c r="J45" s="125"/>
    </row>
    <row r="46" spans="1:10" ht="15" customHeight="1">
      <c r="A46" s="114"/>
      <c r="B46" s="289" t="s">
        <v>689</v>
      </c>
      <c r="C46" s="289"/>
      <c r="D46" s="289"/>
      <c r="E46" s="289"/>
      <c r="F46" s="289"/>
      <c r="G46" s="289"/>
      <c r="H46" s="289"/>
      <c r="I46" s="289"/>
      <c r="J46" s="290"/>
    </row>
    <row r="47" spans="1:10" ht="28.5" customHeight="1">
      <c r="A47" s="115">
        <v>9000030</v>
      </c>
      <c r="B47" s="159" t="s">
        <v>690</v>
      </c>
      <c r="C47" s="116" t="s">
        <v>728</v>
      </c>
      <c r="D47" s="117" t="s">
        <v>691</v>
      </c>
      <c r="E47" s="118"/>
      <c r="F47" s="119"/>
      <c r="G47" s="170">
        <f>+F6d!E10/F6d!D10</f>
        <v>0.17825194730156579</v>
      </c>
      <c r="H47" s="127" t="s">
        <v>730</v>
      </c>
      <c r="I47" s="121" t="s">
        <v>664</v>
      </c>
      <c r="J47" s="125"/>
    </row>
    <row r="48" spans="1:10" ht="28.5" customHeight="1">
      <c r="A48" s="115">
        <v>9000031</v>
      </c>
      <c r="B48" s="161" t="s">
        <v>692</v>
      </c>
      <c r="C48" s="116" t="s">
        <v>728</v>
      </c>
      <c r="D48" s="117" t="s">
        <v>691</v>
      </c>
      <c r="E48" s="118"/>
      <c r="F48" s="119"/>
      <c r="G48" s="170">
        <v>0.1</v>
      </c>
      <c r="H48" s="127" t="s">
        <v>730</v>
      </c>
      <c r="I48" s="121" t="s">
        <v>664</v>
      </c>
      <c r="J48" s="125"/>
    </row>
    <row r="49" spans="1:10" ht="15" customHeight="1">
      <c r="A49" s="132"/>
      <c r="B49" s="294" t="s">
        <v>693</v>
      </c>
      <c r="C49" s="294"/>
      <c r="D49" s="294"/>
      <c r="E49" s="294"/>
      <c r="F49" s="294"/>
      <c r="G49" s="294"/>
      <c r="H49" s="294"/>
      <c r="I49" s="294"/>
      <c r="J49" s="295"/>
    </row>
    <row r="50" spans="1:10" ht="15" customHeight="1">
      <c r="A50" s="113"/>
      <c r="B50" s="296" t="s">
        <v>635</v>
      </c>
      <c r="C50" s="296"/>
      <c r="D50" s="296"/>
      <c r="E50" s="296"/>
      <c r="F50" s="296"/>
      <c r="G50" s="296"/>
      <c r="H50" s="296"/>
      <c r="I50" s="296"/>
      <c r="J50" s="297"/>
    </row>
    <row r="51" spans="1:10" ht="15" customHeight="1">
      <c r="A51" s="114"/>
      <c r="B51" s="289" t="s">
        <v>694</v>
      </c>
      <c r="C51" s="289"/>
      <c r="D51" s="289"/>
      <c r="E51" s="289"/>
      <c r="F51" s="289"/>
      <c r="G51" s="289"/>
      <c r="H51" s="289"/>
      <c r="I51" s="289"/>
      <c r="J51" s="290"/>
    </row>
    <row r="52" spans="1:10" ht="25.5" customHeight="1">
      <c r="A52" s="115">
        <v>9000032</v>
      </c>
      <c r="B52" s="161" t="s">
        <v>695</v>
      </c>
      <c r="C52" s="131"/>
      <c r="D52" s="133" t="s">
        <v>696</v>
      </c>
      <c r="E52" s="131" t="s">
        <v>728</v>
      </c>
      <c r="F52" s="135" t="s">
        <v>729</v>
      </c>
      <c r="G52" s="136">
        <v>0</v>
      </c>
      <c r="H52" s="131" t="s">
        <v>714</v>
      </c>
      <c r="I52" s="137" t="s">
        <v>697</v>
      </c>
      <c r="J52" s="138"/>
    </row>
    <row r="53" spans="1:10" ht="25.5" customHeight="1">
      <c r="A53" s="115">
        <v>9000033</v>
      </c>
      <c r="B53" s="161" t="s">
        <v>698</v>
      </c>
      <c r="C53" s="139"/>
      <c r="D53" s="133" t="s">
        <v>699</v>
      </c>
      <c r="E53" s="131" t="s">
        <v>728</v>
      </c>
      <c r="F53" s="135" t="s">
        <v>729</v>
      </c>
      <c r="G53" s="163">
        <v>0</v>
      </c>
      <c r="H53" s="131" t="s">
        <v>714</v>
      </c>
      <c r="I53" s="137" t="s">
        <v>697</v>
      </c>
      <c r="J53" s="138"/>
    </row>
    <row r="54" spans="1:10" ht="25.5" customHeight="1">
      <c r="A54" s="115">
        <v>9000034</v>
      </c>
      <c r="B54" s="161" t="s">
        <v>700</v>
      </c>
      <c r="C54" s="139"/>
      <c r="D54" s="133" t="s">
        <v>699</v>
      </c>
      <c r="E54" s="131" t="s">
        <v>728</v>
      </c>
      <c r="F54" s="135" t="s">
        <v>729</v>
      </c>
      <c r="G54" s="163">
        <v>0</v>
      </c>
      <c r="H54" s="131" t="s">
        <v>714</v>
      </c>
      <c r="I54" s="137" t="s">
        <v>697</v>
      </c>
      <c r="J54" s="138"/>
    </row>
    <row r="55" spans="1:10" ht="25.5" customHeight="1">
      <c r="A55" s="115">
        <v>9000035</v>
      </c>
      <c r="B55" s="161" t="s">
        <v>701</v>
      </c>
      <c r="C55" s="139"/>
      <c r="D55" s="133" t="s">
        <v>699</v>
      </c>
      <c r="E55" s="131" t="s">
        <v>728</v>
      </c>
      <c r="F55" s="135" t="s">
        <v>729</v>
      </c>
      <c r="G55" s="163">
        <v>0</v>
      </c>
      <c r="H55" s="131" t="s">
        <v>714</v>
      </c>
      <c r="I55" s="137" t="s">
        <v>697</v>
      </c>
      <c r="J55" s="138"/>
    </row>
    <row r="56" spans="1:10" ht="25.5" customHeight="1">
      <c r="A56" s="115">
        <v>9000036</v>
      </c>
      <c r="B56" s="161" t="s">
        <v>702</v>
      </c>
      <c r="C56" s="139"/>
      <c r="D56" s="133" t="s">
        <v>699</v>
      </c>
      <c r="E56" s="131" t="s">
        <v>728</v>
      </c>
      <c r="F56" s="135" t="s">
        <v>729</v>
      </c>
      <c r="G56" s="163">
        <v>0</v>
      </c>
      <c r="H56" s="131" t="s">
        <v>714</v>
      </c>
      <c r="I56" s="137" t="s">
        <v>703</v>
      </c>
      <c r="J56" s="138"/>
    </row>
    <row r="57" spans="1:10" ht="33.75" customHeight="1">
      <c r="A57" s="115"/>
      <c r="B57" s="164" t="s">
        <v>715</v>
      </c>
      <c r="C57" s="139"/>
      <c r="D57" s="133" t="s">
        <v>699</v>
      </c>
      <c r="E57" s="131" t="s">
        <v>728</v>
      </c>
      <c r="F57" s="135" t="s">
        <v>729</v>
      </c>
      <c r="G57" s="163">
        <v>0</v>
      </c>
      <c r="H57" s="131" t="s">
        <v>714</v>
      </c>
      <c r="I57" s="137" t="s">
        <v>697</v>
      </c>
      <c r="J57" s="138"/>
    </row>
    <row r="58" spans="1:10" ht="44.25" customHeight="1">
      <c r="A58" s="115"/>
      <c r="B58" s="164" t="s">
        <v>724</v>
      </c>
      <c r="C58" s="139"/>
      <c r="D58" s="133" t="s">
        <v>699</v>
      </c>
      <c r="E58" s="131" t="s">
        <v>728</v>
      </c>
      <c r="F58" s="135" t="s">
        <v>729</v>
      </c>
      <c r="G58" s="163">
        <v>0</v>
      </c>
      <c r="H58" s="131" t="s">
        <v>714</v>
      </c>
      <c r="I58" s="137" t="s">
        <v>697</v>
      </c>
      <c r="J58" s="138"/>
    </row>
    <row r="59" spans="1:10" ht="15" customHeight="1">
      <c r="A59" s="113"/>
      <c r="B59" s="296" t="s">
        <v>672</v>
      </c>
      <c r="C59" s="296"/>
      <c r="D59" s="296"/>
      <c r="E59" s="296"/>
      <c r="F59" s="296"/>
      <c r="G59" s="296"/>
      <c r="H59" s="296"/>
      <c r="I59" s="296"/>
      <c r="J59" s="297"/>
    </row>
    <row r="60" spans="1:10" ht="33" customHeight="1">
      <c r="A60" s="115">
        <v>9000037</v>
      </c>
      <c r="B60" s="165" t="s">
        <v>704</v>
      </c>
      <c r="C60" s="140"/>
      <c r="D60" s="133" t="s">
        <v>705</v>
      </c>
      <c r="E60" s="131" t="s">
        <v>728</v>
      </c>
      <c r="F60" s="135" t="s">
        <v>729</v>
      </c>
      <c r="G60" s="130"/>
      <c r="H60" s="127"/>
      <c r="I60" s="141" t="s">
        <v>706</v>
      </c>
      <c r="J60" s="138"/>
    </row>
    <row r="61" spans="1:10" ht="33" customHeight="1">
      <c r="A61" s="115">
        <v>9000038</v>
      </c>
      <c r="B61" s="165" t="s">
        <v>707</v>
      </c>
      <c r="C61" s="139"/>
      <c r="D61" s="133" t="s">
        <v>705</v>
      </c>
      <c r="E61" s="131" t="s">
        <v>728</v>
      </c>
      <c r="F61" s="135" t="s">
        <v>729</v>
      </c>
      <c r="G61" s="142"/>
      <c r="H61" s="127"/>
      <c r="I61" s="141" t="s">
        <v>706</v>
      </c>
      <c r="J61" s="166"/>
    </row>
    <row r="62" spans="1:10" ht="33" customHeight="1">
      <c r="A62" s="115">
        <v>9000039</v>
      </c>
      <c r="B62" s="165" t="s">
        <v>708</v>
      </c>
      <c r="C62" s="139"/>
      <c r="D62" s="133" t="s">
        <v>705</v>
      </c>
      <c r="E62" s="131" t="s">
        <v>728</v>
      </c>
      <c r="F62" s="135" t="s">
        <v>729</v>
      </c>
      <c r="G62" s="142"/>
      <c r="H62" s="127"/>
      <c r="I62" s="141" t="s">
        <v>709</v>
      </c>
      <c r="J62" s="166"/>
    </row>
    <row r="63" spans="1:10" ht="15" customHeight="1">
      <c r="A63" s="143"/>
      <c r="B63" s="300" t="s">
        <v>725</v>
      </c>
      <c r="C63" s="300"/>
      <c r="D63" s="300"/>
      <c r="E63" s="300"/>
      <c r="F63" s="300"/>
      <c r="G63" s="300"/>
      <c r="H63" s="300"/>
      <c r="I63" s="300"/>
      <c r="J63" s="301"/>
    </row>
    <row r="64" spans="1:10" ht="15" customHeight="1">
      <c r="A64" s="113"/>
      <c r="B64" s="296" t="s">
        <v>635</v>
      </c>
      <c r="C64" s="296"/>
      <c r="D64" s="296"/>
      <c r="E64" s="296"/>
      <c r="F64" s="296"/>
      <c r="G64" s="296"/>
      <c r="H64" s="296"/>
      <c r="I64" s="296"/>
      <c r="J64" s="297"/>
    </row>
    <row r="65" spans="1:10" ht="15" customHeight="1">
      <c r="A65" s="114"/>
      <c r="B65" s="289" t="s">
        <v>710</v>
      </c>
      <c r="C65" s="289"/>
      <c r="D65" s="289"/>
      <c r="E65" s="289"/>
      <c r="F65" s="289"/>
      <c r="G65" s="289"/>
      <c r="H65" s="289"/>
      <c r="I65" s="289"/>
      <c r="J65" s="290"/>
    </row>
    <row r="66" spans="1:10" ht="22.5" customHeight="1">
      <c r="A66" s="115">
        <v>9000040</v>
      </c>
      <c r="B66" s="159" t="s">
        <v>711</v>
      </c>
      <c r="C66" s="131" t="s">
        <v>728</v>
      </c>
      <c r="D66" s="144"/>
      <c r="E66" s="134"/>
      <c r="F66" s="135"/>
      <c r="G66" s="136">
        <v>59818809.159999996</v>
      </c>
      <c r="H66" s="131" t="s">
        <v>714</v>
      </c>
      <c r="I66" s="141" t="s">
        <v>712</v>
      </c>
      <c r="J66" s="138"/>
    </row>
    <row r="67" spans="1:10" ht="22.5" customHeight="1">
      <c r="A67" s="115">
        <v>9000041</v>
      </c>
      <c r="B67" s="159" t="s">
        <v>713</v>
      </c>
      <c r="C67" s="131" t="s">
        <v>728</v>
      </c>
      <c r="D67" s="144"/>
      <c r="E67" s="134"/>
      <c r="F67" s="135"/>
      <c r="G67" s="136">
        <v>7839082.4299999997</v>
      </c>
      <c r="H67" s="131" t="s">
        <v>714</v>
      </c>
      <c r="I67" s="141" t="s">
        <v>712</v>
      </c>
      <c r="J67" s="138"/>
    </row>
    <row r="68" spans="1:10" ht="15">
      <c r="A68" s="145"/>
      <c r="B68" s="14" t="s">
        <v>731</v>
      </c>
      <c r="C68" s="146"/>
      <c r="D68" s="145"/>
      <c r="E68" s="145"/>
      <c r="F68" s="147"/>
      <c r="G68" s="145"/>
      <c r="H68" s="145"/>
      <c r="I68" s="145"/>
      <c r="J68" s="145"/>
    </row>
    <row r="69" spans="1:10" ht="15">
      <c r="B69" s="87"/>
    </row>
    <row r="70" spans="1:10" ht="15">
      <c r="B70" s="87"/>
    </row>
    <row r="71" spans="1:10" ht="15">
      <c r="B71" s="87"/>
    </row>
    <row r="72" spans="1:10" ht="15">
      <c r="B72" s="87"/>
      <c r="G72" s="169"/>
    </row>
  </sheetData>
  <sheetProtection autoFilter="0"/>
  <protectedRanges>
    <protectedRange sqref="D4:J4 D49:J49" name="Rango1_2"/>
    <protectedRange sqref="D63:J63" name="Rango1_2_1"/>
  </protectedRanges>
  <mergeCells count="24">
    <mergeCell ref="B65:J65"/>
    <mergeCell ref="B30:J30"/>
    <mergeCell ref="B34:J34"/>
    <mergeCell ref="B35:J35"/>
    <mergeCell ref="B41:J41"/>
    <mergeCell ref="B46:J46"/>
    <mergeCell ref="B49:J49"/>
    <mergeCell ref="B50:J50"/>
    <mergeCell ref="B51:J51"/>
    <mergeCell ref="B59:J59"/>
    <mergeCell ref="B63:J63"/>
    <mergeCell ref="B64:J64"/>
    <mergeCell ref="B28:J28"/>
    <mergeCell ref="A1:J1"/>
    <mergeCell ref="C2:F2"/>
    <mergeCell ref="G2:H2"/>
    <mergeCell ref="B4:J4"/>
    <mergeCell ref="B5:J5"/>
    <mergeCell ref="B6:J6"/>
    <mergeCell ref="B10:J10"/>
    <mergeCell ref="B14:J14"/>
    <mergeCell ref="B18:J18"/>
    <mergeCell ref="B19:J19"/>
    <mergeCell ref="B25:J25"/>
  </mergeCells>
  <pageMargins left="0.23622047244094491" right="0.23622047244094491" top="0.35433070866141736" bottom="0.35433070866141736" header="0.31496062992125984" footer="0.31496062992125984"/>
  <pageSetup paperSize="119" scale="36" fitToWidth="2" fitToHeight="2" orientation="portrait" r:id="rId1"/>
  <ignoredErrors>
    <ignoredError sqref="G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60" zoomScaleNormal="80" workbookViewId="0">
      <selection sqref="A1:F1"/>
    </sheetView>
  </sheetViews>
  <sheetFormatPr baseColWidth="10" defaultRowHeight="15"/>
  <cols>
    <col min="1" max="1" width="66.140625" style="14" customWidth="1"/>
    <col min="2" max="2" width="22.140625" style="104" customWidth="1"/>
    <col min="3" max="3" width="24.7109375" style="104" customWidth="1"/>
    <col min="4" max="4" width="20.7109375" style="104" customWidth="1"/>
    <col min="5" max="5" width="26.28515625" style="104" customWidth="1"/>
    <col min="6" max="6" width="24.28515625" style="104" customWidth="1"/>
    <col min="7" max="7" width="20.7109375" style="104" customWidth="1"/>
    <col min="8" max="8" width="31" style="104" customWidth="1"/>
    <col min="9" max="9" width="18.5703125" style="14" bestFit="1" customWidth="1"/>
    <col min="10" max="11" width="12.140625" style="14" bestFit="1" customWidth="1"/>
    <col min="12" max="16384" width="11.42578125" style="14"/>
  </cols>
  <sheetData>
    <row r="1" spans="1:9" ht="30.75" customHeight="1">
      <c r="A1" s="260" t="s">
        <v>452</v>
      </c>
      <c r="B1" s="260"/>
      <c r="C1" s="260"/>
      <c r="D1" s="260"/>
      <c r="E1" s="260"/>
      <c r="F1" s="260"/>
      <c r="G1" s="261"/>
      <c r="H1" s="261"/>
      <c r="I1" s="63"/>
    </row>
    <row r="2" spans="1:9">
      <c r="A2" s="247" t="str">
        <f>+'F1'!A2:F2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8"/>
      <c r="H2" s="249"/>
    </row>
    <row r="3" spans="1:9">
      <c r="A3" s="250" t="s">
        <v>453</v>
      </c>
      <c r="B3" s="251"/>
      <c r="C3" s="251"/>
      <c r="D3" s="251"/>
      <c r="E3" s="251"/>
      <c r="F3" s="251"/>
      <c r="G3" s="251"/>
      <c r="H3" s="252"/>
    </row>
    <row r="4" spans="1:9">
      <c r="A4" s="253" t="s">
        <v>735</v>
      </c>
      <c r="B4" s="254"/>
      <c r="C4" s="254"/>
      <c r="D4" s="254"/>
      <c r="E4" s="254"/>
      <c r="F4" s="254"/>
      <c r="G4" s="254"/>
      <c r="H4" s="255"/>
    </row>
    <row r="5" spans="1:9">
      <c r="A5" s="256" t="s">
        <v>3</v>
      </c>
      <c r="B5" s="257"/>
      <c r="C5" s="257"/>
      <c r="D5" s="257"/>
      <c r="E5" s="257"/>
      <c r="F5" s="257"/>
      <c r="G5" s="257"/>
      <c r="H5" s="258"/>
    </row>
    <row r="6" spans="1:9" ht="45">
      <c r="A6" s="88" t="s">
        <v>454</v>
      </c>
      <c r="B6" s="183" t="s">
        <v>733</v>
      </c>
      <c r="C6" s="184" t="s">
        <v>455</v>
      </c>
      <c r="D6" s="184" t="s">
        <v>456</v>
      </c>
      <c r="E6" s="184" t="s">
        <v>457</v>
      </c>
      <c r="F6" s="184" t="s">
        <v>458</v>
      </c>
      <c r="G6" s="184" t="s">
        <v>459</v>
      </c>
      <c r="H6" s="172" t="s">
        <v>460</v>
      </c>
      <c r="I6" s="89"/>
    </row>
    <row r="7" spans="1:9">
      <c r="A7" s="84"/>
      <c r="B7" s="185"/>
      <c r="C7" s="185"/>
      <c r="D7" s="185"/>
      <c r="E7" s="185"/>
      <c r="F7" s="185"/>
      <c r="G7" s="185"/>
      <c r="H7" s="185"/>
      <c r="I7" s="89"/>
    </row>
    <row r="8" spans="1:9">
      <c r="A8" s="90" t="s">
        <v>461</v>
      </c>
      <c r="B8" s="179">
        <f>B9+B13</f>
        <v>0</v>
      </c>
      <c r="C8" s="179">
        <f>C9+C13</f>
        <v>0</v>
      </c>
      <c r="D8" s="179">
        <f t="shared" ref="D8:H8" si="0">D9+D13</f>
        <v>0</v>
      </c>
      <c r="E8" s="179">
        <f t="shared" si="0"/>
        <v>0</v>
      </c>
      <c r="F8" s="179">
        <f>F9+F13</f>
        <v>0</v>
      </c>
      <c r="G8" s="179">
        <f t="shared" si="0"/>
        <v>0</v>
      </c>
      <c r="H8" s="179">
        <f t="shared" si="0"/>
        <v>0</v>
      </c>
    </row>
    <row r="9" spans="1:9">
      <c r="A9" s="91" t="s">
        <v>462</v>
      </c>
      <c r="B9" s="176">
        <f>SUM(B10:B12)</f>
        <v>0</v>
      </c>
      <c r="C9" s="176">
        <f t="shared" ref="C9:H9" si="1">SUM(C10:C12)</f>
        <v>0</v>
      </c>
      <c r="D9" s="176">
        <f t="shared" si="1"/>
        <v>0</v>
      </c>
      <c r="E9" s="176">
        <f t="shared" si="1"/>
        <v>0</v>
      </c>
      <c r="F9" s="176">
        <f>B9+C9-D9+E9</f>
        <v>0</v>
      </c>
      <c r="G9" s="176">
        <f t="shared" si="1"/>
        <v>0</v>
      </c>
      <c r="H9" s="176">
        <f t="shared" si="1"/>
        <v>0</v>
      </c>
    </row>
    <row r="10" spans="1:9">
      <c r="A10" s="92" t="s">
        <v>463</v>
      </c>
      <c r="B10" s="176">
        <v>0</v>
      </c>
      <c r="C10" s="176">
        <v>0</v>
      </c>
      <c r="D10" s="176">
        <v>0</v>
      </c>
      <c r="E10" s="176">
        <v>0</v>
      </c>
      <c r="F10" s="176">
        <f>B10+C10-D10+E10</f>
        <v>0</v>
      </c>
      <c r="G10" s="176">
        <v>0</v>
      </c>
      <c r="H10" s="176">
        <v>0</v>
      </c>
    </row>
    <row r="11" spans="1:9">
      <c r="A11" s="92" t="s">
        <v>464</v>
      </c>
      <c r="B11" s="176">
        <v>0</v>
      </c>
      <c r="C11" s="176">
        <v>0</v>
      </c>
      <c r="D11" s="176">
        <v>0</v>
      </c>
      <c r="E11" s="176">
        <v>0</v>
      </c>
      <c r="F11" s="176">
        <f>B11+C11-D11+E11</f>
        <v>0</v>
      </c>
      <c r="G11" s="176">
        <v>0</v>
      </c>
      <c r="H11" s="176">
        <v>0</v>
      </c>
    </row>
    <row r="12" spans="1:9">
      <c r="A12" s="92" t="s">
        <v>465</v>
      </c>
      <c r="B12" s="176">
        <v>0</v>
      </c>
      <c r="C12" s="176">
        <v>0</v>
      </c>
      <c r="D12" s="176">
        <v>0</v>
      </c>
      <c r="E12" s="176">
        <v>0</v>
      </c>
      <c r="F12" s="176">
        <f>B12+C12-D12+E12</f>
        <v>0</v>
      </c>
      <c r="G12" s="176">
        <v>0</v>
      </c>
      <c r="H12" s="176">
        <v>0</v>
      </c>
    </row>
    <row r="13" spans="1:9">
      <c r="A13" s="91" t="s">
        <v>466</v>
      </c>
      <c r="B13" s="176">
        <f t="shared" ref="B13:H13" si="2">SUM(B14+B15+B16)</f>
        <v>0</v>
      </c>
      <c r="C13" s="176">
        <f t="shared" si="2"/>
        <v>0</v>
      </c>
      <c r="D13" s="176">
        <f t="shared" si="2"/>
        <v>0</v>
      </c>
      <c r="E13" s="176">
        <f t="shared" si="2"/>
        <v>0</v>
      </c>
      <c r="F13" s="176">
        <f t="shared" si="2"/>
        <v>0</v>
      </c>
      <c r="G13" s="176">
        <f t="shared" si="2"/>
        <v>0</v>
      </c>
      <c r="H13" s="176">
        <f t="shared" si="2"/>
        <v>0</v>
      </c>
    </row>
    <row r="14" spans="1:9">
      <c r="A14" s="92" t="s">
        <v>467</v>
      </c>
      <c r="B14" s="177">
        <v>0</v>
      </c>
      <c r="C14" s="177">
        <v>0</v>
      </c>
      <c r="D14" s="177">
        <v>0</v>
      </c>
      <c r="E14" s="177">
        <v>0</v>
      </c>
      <c r="F14" s="176">
        <v>0</v>
      </c>
      <c r="G14" s="177">
        <v>0</v>
      </c>
      <c r="H14" s="177">
        <v>0</v>
      </c>
      <c r="I14" s="93"/>
    </row>
    <row r="15" spans="1:9">
      <c r="A15" s="92" t="s">
        <v>468</v>
      </c>
      <c r="B15" s="176">
        <v>0</v>
      </c>
      <c r="C15" s="176">
        <v>0</v>
      </c>
      <c r="D15" s="176">
        <v>0</v>
      </c>
      <c r="E15" s="176">
        <v>0</v>
      </c>
      <c r="F15" s="176">
        <f t="shared" ref="F15:F16" si="3">B15+C15-D15+E15</f>
        <v>0</v>
      </c>
      <c r="G15" s="176">
        <v>0</v>
      </c>
      <c r="H15" s="176">
        <v>0</v>
      </c>
    </row>
    <row r="16" spans="1:9">
      <c r="A16" s="92" t="s">
        <v>469</v>
      </c>
      <c r="B16" s="176">
        <v>0</v>
      </c>
      <c r="C16" s="176">
        <v>0</v>
      </c>
      <c r="D16" s="176">
        <v>0</v>
      </c>
      <c r="E16" s="176">
        <v>0</v>
      </c>
      <c r="F16" s="176">
        <f t="shared" si="3"/>
        <v>0</v>
      </c>
      <c r="G16" s="176">
        <v>0</v>
      </c>
      <c r="H16" s="176">
        <v>0</v>
      </c>
    </row>
    <row r="17" spans="1:8">
      <c r="A17" s="28"/>
      <c r="B17" s="186"/>
      <c r="C17" s="186"/>
      <c r="D17" s="186"/>
      <c r="E17" s="186"/>
      <c r="F17" s="186"/>
      <c r="G17" s="186"/>
      <c r="H17" s="186"/>
    </row>
    <row r="18" spans="1:8">
      <c r="A18" s="90" t="s">
        <v>470</v>
      </c>
      <c r="B18" s="179">
        <f>+'F1'!F59</f>
        <v>9358712.1199999992</v>
      </c>
      <c r="C18" s="187"/>
      <c r="D18" s="187"/>
      <c r="E18" s="187"/>
      <c r="F18" s="179">
        <f>+'F1'!E59</f>
        <v>6408809.6699999999</v>
      </c>
      <c r="G18" s="187"/>
      <c r="H18" s="187"/>
    </row>
    <row r="19" spans="1:8">
      <c r="A19" s="68"/>
      <c r="B19" s="188"/>
      <c r="C19" s="188"/>
      <c r="D19" s="188"/>
      <c r="E19" s="188"/>
      <c r="F19" s="188"/>
      <c r="G19" s="188"/>
      <c r="H19" s="188"/>
    </row>
    <row r="20" spans="1:8">
      <c r="A20" s="90" t="s">
        <v>471</v>
      </c>
      <c r="B20" s="179">
        <f t="shared" ref="B20:H20" si="4">B8+B18</f>
        <v>9358712.1199999992</v>
      </c>
      <c r="C20" s="179">
        <f t="shared" si="4"/>
        <v>0</v>
      </c>
      <c r="D20" s="179">
        <f t="shared" si="4"/>
        <v>0</v>
      </c>
      <c r="E20" s="179">
        <f t="shared" si="4"/>
        <v>0</v>
      </c>
      <c r="F20" s="179">
        <f t="shared" si="4"/>
        <v>6408809.6699999999</v>
      </c>
      <c r="G20" s="179">
        <f t="shared" si="4"/>
        <v>0</v>
      </c>
      <c r="H20" s="179">
        <f t="shared" si="4"/>
        <v>0</v>
      </c>
    </row>
    <row r="21" spans="1:8">
      <c r="A21" s="28"/>
      <c r="B21" s="178"/>
      <c r="C21" s="178"/>
      <c r="D21" s="178"/>
      <c r="E21" s="178"/>
      <c r="F21" s="178"/>
      <c r="G21" s="178"/>
      <c r="H21" s="178"/>
    </row>
    <row r="22" spans="1:8" ht="17.25">
      <c r="A22" s="90" t="s">
        <v>472</v>
      </c>
      <c r="B22" s="179">
        <f t="shared" ref="B22:H22" si="5">SUM(B23:B25)</f>
        <v>0</v>
      </c>
      <c r="C22" s="179">
        <f t="shared" si="5"/>
        <v>0</v>
      </c>
      <c r="D22" s="179">
        <f t="shared" si="5"/>
        <v>0</v>
      </c>
      <c r="E22" s="179">
        <f t="shared" si="5"/>
        <v>0</v>
      </c>
      <c r="F22" s="179">
        <f t="shared" si="5"/>
        <v>0</v>
      </c>
      <c r="G22" s="179">
        <f t="shared" si="5"/>
        <v>0</v>
      </c>
      <c r="H22" s="179">
        <f t="shared" si="5"/>
        <v>0</v>
      </c>
    </row>
    <row r="23" spans="1:8">
      <c r="A23" s="94" t="s">
        <v>473</v>
      </c>
      <c r="B23" s="176">
        <v>0</v>
      </c>
      <c r="C23" s="176">
        <v>0</v>
      </c>
      <c r="D23" s="176">
        <v>0</v>
      </c>
      <c r="E23" s="176">
        <v>0</v>
      </c>
      <c r="F23" s="176">
        <f>B23+C23-D23+E23</f>
        <v>0</v>
      </c>
      <c r="G23" s="176">
        <v>0</v>
      </c>
      <c r="H23" s="176">
        <v>0</v>
      </c>
    </row>
    <row r="24" spans="1:8">
      <c r="A24" s="94" t="s">
        <v>474</v>
      </c>
      <c r="B24" s="176">
        <v>0</v>
      </c>
      <c r="C24" s="176">
        <v>0</v>
      </c>
      <c r="D24" s="176">
        <v>0</v>
      </c>
      <c r="E24" s="176">
        <v>0</v>
      </c>
      <c r="F24" s="176">
        <f>B24+C24-D24+E24</f>
        <v>0</v>
      </c>
      <c r="G24" s="176">
        <v>0</v>
      </c>
      <c r="H24" s="176">
        <v>0</v>
      </c>
    </row>
    <row r="25" spans="1:8">
      <c r="A25" s="94" t="s">
        <v>475</v>
      </c>
      <c r="B25" s="176">
        <v>0</v>
      </c>
      <c r="C25" s="176">
        <v>0</v>
      </c>
      <c r="D25" s="176">
        <v>0</v>
      </c>
      <c r="E25" s="176">
        <v>0</v>
      </c>
      <c r="F25" s="176">
        <f>B25+C25-D25+E25</f>
        <v>0</v>
      </c>
      <c r="G25" s="176">
        <v>0</v>
      </c>
      <c r="H25" s="176">
        <v>0</v>
      </c>
    </row>
    <row r="26" spans="1:8">
      <c r="A26" s="13" t="s">
        <v>94</v>
      </c>
      <c r="B26" s="178"/>
      <c r="C26" s="178"/>
      <c r="D26" s="178"/>
      <c r="E26" s="178"/>
      <c r="F26" s="178"/>
      <c r="G26" s="178"/>
      <c r="H26" s="178"/>
    </row>
    <row r="27" spans="1:8" ht="17.25">
      <c r="A27" s="90" t="s">
        <v>476</v>
      </c>
      <c r="B27" s="179">
        <f>SUM(B28:B30)</f>
        <v>0</v>
      </c>
      <c r="C27" s="179">
        <f t="shared" ref="C27:H27" si="6">SUM(C28:C30)</f>
        <v>0</v>
      </c>
      <c r="D27" s="179">
        <f t="shared" si="6"/>
        <v>0</v>
      </c>
      <c r="E27" s="179">
        <f t="shared" si="6"/>
        <v>0</v>
      </c>
      <c r="F27" s="179">
        <f t="shared" si="6"/>
        <v>0</v>
      </c>
      <c r="G27" s="179">
        <f t="shared" si="6"/>
        <v>0</v>
      </c>
      <c r="H27" s="179">
        <f t="shared" si="6"/>
        <v>0</v>
      </c>
    </row>
    <row r="28" spans="1:8">
      <c r="A28" s="94" t="s">
        <v>477</v>
      </c>
      <c r="B28" s="176">
        <v>0</v>
      </c>
      <c r="C28" s="176">
        <v>0</v>
      </c>
      <c r="D28" s="176">
        <v>0</v>
      </c>
      <c r="E28" s="176">
        <v>0</v>
      </c>
      <c r="F28" s="176">
        <f>B28+C28-D28+E28</f>
        <v>0</v>
      </c>
      <c r="G28" s="176">
        <v>0</v>
      </c>
      <c r="H28" s="176">
        <v>0</v>
      </c>
    </row>
    <row r="29" spans="1:8">
      <c r="A29" s="94" t="s">
        <v>478</v>
      </c>
      <c r="B29" s="176">
        <v>0</v>
      </c>
      <c r="C29" s="176">
        <v>0</v>
      </c>
      <c r="D29" s="176">
        <v>0</v>
      </c>
      <c r="E29" s="176">
        <v>0</v>
      </c>
      <c r="F29" s="176">
        <f>B29+C29-D29+E29</f>
        <v>0</v>
      </c>
      <c r="G29" s="176">
        <v>0</v>
      </c>
      <c r="H29" s="176">
        <v>0</v>
      </c>
    </row>
    <row r="30" spans="1:8">
      <c r="A30" s="94" t="s">
        <v>479</v>
      </c>
      <c r="B30" s="176">
        <v>0</v>
      </c>
      <c r="C30" s="176">
        <v>0</v>
      </c>
      <c r="D30" s="176">
        <v>0</v>
      </c>
      <c r="E30" s="176">
        <v>0</v>
      </c>
      <c r="F30" s="176">
        <f>B30+C30-D30+E30</f>
        <v>0</v>
      </c>
      <c r="G30" s="176">
        <v>0</v>
      </c>
      <c r="H30" s="176">
        <v>0</v>
      </c>
    </row>
    <row r="31" spans="1:8" ht="15" customHeight="1">
      <c r="A31" s="95" t="s">
        <v>94</v>
      </c>
      <c r="B31" s="189"/>
      <c r="C31" s="189"/>
      <c r="D31" s="189"/>
      <c r="E31" s="189"/>
      <c r="F31" s="189"/>
      <c r="G31" s="189"/>
      <c r="H31" s="189"/>
    </row>
    <row r="32" spans="1:8" ht="15" customHeight="1">
      <c r="A32" s="63"/>
    </row>
    <row r="33" spans="1:8" ht="15" customHeight="1">
      <c r="A33" s="259" t="s">
        <v>480</v>
      </c>
      <c r="B33" s="259"/>
      <c r="C33" s="259"/>
      <c r="D33" s="259"/>
      <c r="E33" s="259"/>
      <c r="F33" s="259"/>
      <c r="G33" s="259"/>
      <c r="H33" s="259"/>
    </row>
    <row r="34" spans="1:8">
      <c r="A34" s="259"/>
      <c r="B34" s="259"/>
      <c r="C34" s="259"/>
      <c r="D34" s="259"/>
      <c r="E34" s="259"/>
      <c r="F34" s="259"/>
      <c r="G34" s="259"/>
      <c r="H34" s="259"/>
    </row>
    <row r="35" spans="1:8">
      <c r="A35" s="259"/>
      <c r="B35" s="259"/>
      <c r="C35" s="259"/>
      <c r="D35" s="259"/>
      <c r="E35" s="259"/>
      <c r="F35" s="259"/>
      <c r="G35" s="259"/>
      <c r="H35" s="259"/>
    </row>
    <row r="36" spans="1:8">
      <c r="A36" s="259"/>
      <c r="B36" s="259"/>
      <c r="C36" s="259"/>
      <c r="D36" s="259"/>
      <c r="E36" s="259"/>
      <c r="F36" s="259"/>
      <c r="G36" s="259"/>
      <c r="H36" s="259"/>
    </row>
    <row r="37" spans="1:8">
      <c r="A37" s="259"/>
      <c r="B37" s="259"/>
      <c r="C37" s="259"/>
      <c r="D37" s="259"/>
      <c r="E37" s="259"/>
      <c r="F37" s="259"/>
      <c r="G37" s="259"/>
      <c r="H37" s="259"/>
    </row>
    <row r="38" spans="1:8">
      <c r="A38" s="63"/>
    </row>
    <row r="39" spans="1:8" ht="30">
      <c r="A39" s="88" t="s">
        <v>481</v>
      </c>
      <c r="B39" s="184" t="s">
        <v>482</v>
      </c>
      <c r="C39" s="184" t="s">
        <v>483</v>
      </c>
      <c r="D39" s="184" t="s">
        <v>484</v>
      </c>
      <c r="E39" s="184" t="s">
        <v>485</v>
      </c>
      <c r="F39" s="172" t="s">
        <v>486</v>
      </c>
    </row>
    <row r="40" spans="1:8">
      <c r="A40" s="68"/>
      <c r="B40" s="190"/>
      <c r="C40" s="190"/>
      <c r="D40" s="190"/>
      <c r="E40" s="190"/>
      <c r="F40" s="190"/>
    </row>
    <row r="41" spans="1:8">
      <c r="A41" s="90" t="s">
        <v>487</v>
      </c>
      <c r="B41" s="191">
        <f>SUM(B42:B45)</f>
        <v>0</v>
      </c>
      <c r="C41" s="191">
        <f t="shared" ref="C41:F41" si="7">SUM(C42:C45)</f>
        <v>0</v>
      </c>
      <c r="D41" s="191">
        <f t="shared" si="7"/>
        <v>0</v>
      </c>
      <c r="E41" s="191">
        <f t="shared" si="7"/>
        <v>0</v>
      </c>
      <c r="F41" s="191">
        <f t="shared" si="7"/>
        <v>0</v>
      </c>
    </row>
    <row r="42" spans="1:8">
      <c r="A42" s="94" t="s">
        <v>488</v>
      </c>
      <c r="B42" s="192"/>
      <c r="C42" s="192"/>
      <c r="D42" s="192"/>
      <c r="E42" s="192"/>
      <c r="F42" s="192"/>
      <c r="G42" s="193"/>
      <c r="H42" s="193"/>
    </row>
    <row r="43" spans="1:8">
      <c r="A43" s="94" t="s">
        <v>489</v>
      </c>
      <c r="B43" s="192"/>
      <c r="C43" s="192"/>
      <c r="D43" s="192"/>
      <c r="E43" s="192"/>
      <c r="F43" s="192"/>
      <c r="G43" s="193"/>
      <c r="H43" s="193"/>
    </row>
    <row r="44" spans="1:8">
      <c r="A44" s="94" t="s">
        <v>490</v>
      </c>
      <c r="B44" s="192"/>
      <c r="C44" s="192"/>
      <c r="D44" s="192"/>
      <c r="E44" s="192"/>
      <c r="F44" s="192"/>
      <c r="G44" s="193"/>
      <c r="H44" s="193"/>
    </row>
    <row r="45" spans="1:8">
      <c r="A45" s="97" t="s">
        <v>94</v>
      </c>
      <c r="B45" s="194"/>
      <c r="C45" s="194"/>
      <c r="D45" s="194"/>
      <c r="E45" s="194"/>
      <c r="F45" s="194"/>
    </row>
    <row r="46" spans="1:8">
      <c r="A46" s="14" t="s">
        <v>731</v>
      </c>
    </row>
    <row r="47" spans="1:8">
      <c r="A47" s="87"/>
    </row>
    <row r="48" spans="1:8">
      <c r="A48" s="87"/>
    </row>
    <row r="49" spans="1:1">
      <c r="A49" s="87"/>
    </row>
    <row r="50" spans="1:1">
      <c r="A50" s="87"/>
    </row>
    <row r="51" spans="1:1">
      <c r="A51" s="8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3" orientation="portrait" r:id="rId1"/>
  <colBreaks count="1" manualBreakCount="1">
    <brk id="8" max="1048575" man="1"/>
  </colBreaks>
  <ignoredErrors>
    <ignoredError sqref="B8:H8 G15:H17 B29:H29 G18:H18 G13:H13 G9:H12 G19:H28" unlockedFormula="1"/>
    <ignoredError sqref="C13:F13 B19:F28 B15:F17 B9:F12" formula="1" unlockedFormula="1"/>
    <ignoredError sqref="B14:F14 B18:F18 B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view="pageBreakPreview" zoomScale="60" zoomScaleNormal="80" workbookViewId="0">
      <selection sqref="A1:K1"/>
    </sheetView>
  </sheetViews>
  <sheetFormatPr baseColWidth="10" defaultRowHeight="15"/>
  <cols>
    <col min="1" max="1" width="60" style="14" customWidth="1"/>
    <col min="2" max="11" width="21.7109375" style="14" customWidth="1"/>
    <col min="12" max="16384" width="11.42578125" style="14"/>
  </cols>
  <sheetData>
    <row r="1" spans="1:12" ht="30" customHeight="1">
      <c r="A1" s="262" t="s">
        <v>491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8"/>
    </row>
    <row r="2" spans="1:12">
      <c r="A2" s="263" t="str">
        <f>+'F2'!A2:H2</f>
        <v>Fideicomiso para la Modernización de los  Registros Públicos de la Propiedad del Estado de Guanajuato “FIDEMOR”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2">
      <c r="A3" s="266" t="s">
        <v>492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2">
      <c r="A4" s="269" t="s">
        <v>736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2">
      <c r="A5" s="266" t="s">
        <v>3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2" ht="75">
      <c r="A6" s="172" t="s">
        <v>493</v>
      </c>
      <c r="B6" s="172" t="s">
        <v>494</v>
      </c>
      <c r="C6" s="172" t="s">
        <v>495</v>
      </c>
      <c r="D6" s="172" t="s">
        <v>496</v>
      </c>
      <c r="E6" s="172" t="s">
        <v>497</v>
      </c>
      <c r="F6" s="172" t="s">
        <v>498</v>
      </c>
      <c r="G6" s="172" t="s">
        <v>499</v>
      </c>
      <c r="H6" s="172" t="s">
        <v>500</v>
      </c>
      <c r="I6" s="195" t="s">
        <v>737</v>
      </c>
      <c r="J6" s="195" t="s">
        <v>738</v>
      </c>
      <c r="K6" s="195" t="s">
        <v>739</v>
      </c>
    </row>
    <row r="7" spans="1:12">
      <c r="A7" s="196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2">
      <c r="A8" s="197" t="s">
        <v>501</v>
      </c>
      <c r="B8" s="198"/>
      <c r="C8" s="198"/>
      <c r="D8" s="198"/>
      <c r="E8" s="199">
        <f>SUM(E9:E12)</f>
        <v>0</v>
      </c>
      <c r="F8" s="198"/>
      <c r="G8" s="199">
        <f>SUM(G9:G12)</f>
        <v>0</v>
      </c>
      <c r="H8" s="199">
        <f>SUM(H9:H12)</f>
        <v>0</v>
      </c>
      <c r="I8" s="199">
        <f>SUM(I9:I12)</f>
        <v>0</v>
      </c>
      <c r="J8" s="199">
        <f>SUM(J9:J12)</f>
        <v>0</v>
      </c>
      <c r="K8" s="199">
        <f>SUM(K9:K12)</f>
        <v>0</v>
      </c>
    </row>
    <row r="9" spans="1:12">
      <c r="A9" s="200" t="s">
        <v>502</v>
      </c>
      <c r="B9" s="192"/>
      <c r="C9" s="192"/>
      <c r="D9" s="192"/>
      <c r="E9" s="201">
        <v>0</v>
      </c>
      <c r="F9" s="192"/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96"/>
    </row>
    <row r="10" spans="1:12">
      <c r="A10" s="200" t="s">
        <v>503</v>
      </c>
      <c r="B10" s="192"/>
      <c r="C10" s="192"/>
      <c r="D10" s="192"/>
      <c r="E10" s="201">
        <v>0</v>
      </c>
      <c r="F10" s="192"/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96"/>
    </row>
    <row r="11" spans="1:12">
      <c r="A11" s="200" t="s">
        <v>504</v>
      </c>
      <c r="B11" s="192"/>
      <c r="C11" s="192"/>
      <c r="D11" s="192"/>
      <c r="E11" s="201">
        <v>0</v>
      </c>
      <c r="F11" s="192"/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96"/>
    </row>
    <row r="12" spans="1:12">
      <c r="A12" s="200" t="s">
        <v>505</v>
      </c>
      <c r="B12" s="192"/>
      <c r="C12" s="192"/>
      <c r="D12" s="192"/>
      <c r="E12" s="201">
        <v>0</v>
      </c>
      <c r="F12" s="192"/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96"/>
    </row>
    <row r="13" spans="1:12">
      <c r="A13" s="202" t="s">
        <v>94</v>
      </c>
      <c r="B13" s="203"/>
      <c r="C13" s="203"/>
      <c r="D13" s="203"/>
      <c r="E13" s="175"/>
      <c r="F13" s="203"/>
      <c r="G13" s="175"/>
      <c r="H13" s="175"/>
      <c r="I13" s="175"/>
      <c r="J13" s="175"/>
      <c r="K13" s="175"/>
    </row>
    <row r="14" spans="1:12">
      <c r="A14" s="197" t="s">
        <v>506</v>
      </c>
      <c r="B14" s="198"/>
      <c r="C14" s="198"/>
      <c r="D14" s="198"/>
      <c r="E14" s="199">
        <f>SUM(E15:E18)</f>
        <v>0</v>
      </c>
      <c r="F14" s="198"/>
      <c r="G14" s="199">
        <f>SUM(G15:G18)</f>
        <v>0</v>
      </c>
      <c r="H14" s="199">
        <f>SUM(H15:H18)</f>
        <v>0</v>
      </c>
      <c r="I14" s="199">
        <f>SUM(I15:I18)</f>
        <v>0</v>
      </c>
      <c r="J14" s="199">
        <f>SUM(J15:J18)</f>
        <v>0</v>
      </c>
      <c r="K14" s="199">
        <f>SUM(K15:K18)</f>
        <v>0</v>
      </c>
    </row>
    <row r="15" spans="1:12">
      <c r="A15" s="200" t="s">
        <v>507</v>
      </c>
      <c r="B15" s="192"/>
      <c r="C15" s="192"/>
      <c r="D15" s="192"/>
      <c r="E15" s="201">
        <v>0</v>
      </c>
      <c r="F15" s="192"/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96"/>
    </row>
    <row r="16" spans="1:12">
      <c r="A16" s="200" t="s">
        <v>508</v>
      </c>
      <c r="B16" s="192"/>
      <c r="C16" s="192"/>
      <c r="D16" s="192"/>
      <c r="E16" s="201">
        <v>0</v>
      </c>
      <c r="F16" s="192"/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96"/>
    </row>
    <row r="17" spans="1:11">
      <c r="A17" s="200" t="s">
        <v>509</v>
      </c>
      <c r="B17" s="192"/>
      <c r="C17" s="192"/>
      <c r="D17" s="192"/>
      <c r="E17" s="201">
        <v>0</v>
      </c>
      <c r="F17" s="192"/>
      <c r="G17" s="201">
        <v>0</v>
      </c>
      <c r="H17" s="201">
        <v>0</v>
      </c>
      <c r="I17" s="201">
        <v>0</v>
      </c>
      <c r="J17" s="201">
        <v>0</v>
      </c>
      <c r="K17" s="201">
        <v>0</v>
      </c>
    </row>
    <row r="18" spans="1:11">
      <c r="A18" s="200" t="s">
        <v>510</v>
      </c>
      <c r="B18" s="192"/>
      <c r="C18" s="192"/>
      <c r="D18" s="192"/>
      <c r="E18" s="201">
        <v>0</v>
      </c>
      <c r="F18" s="192"/>
      <c r="G18" s="201">
        <v>0</v>
      </c>
      <c r="H18" s="201">
        <v>0</v>
      </c>
      <c r="I18" s="201">
        <v>0</v>
      </c>
      <c r="J18" s="201">
        <v>0</v>
      </c>
      <c r="K18" s="201">
        <v>0</v>
      </c>
    </row>
    <row r="19" spans="1:11">
      <c r="A19" s="202" t="s">
        <v>94</v>
      </c>
      <c r="B19" s="203"/>
      <c r="C19" s="203"/>
      <c r="D19" s="203"/>
      <c r="E19" s="175"/>
      <c r="F19" s="203"/>
      <c r="G19" s="175"/>
      <c r="H19" s="175"/>
      <c r="I19" s="175"/>
      <c r="J19" s="175"/>
      <c r="K19" s="175"/>
    </row>
    <row r="20" spans="1:11">
      <c r="A20" s="197" t="s">
        <v>511</v>
      </c>
      <c r="B20" s="198"/>
      <c r="C20" s="198"/>
      <c r="D20" s="198"/>
      <c r="E20" s="199">
        <f>E8+E14</f>
        <v>0</v>
      </c>
      <c r="F20" s="198"/>
      <c r="G20" s="199">
        <f>G8+G14</f>
        <v>0</v>
      </c>
      <c r="H20" s="199">
        <f>H8+H14</f>
        <v>0</v>
      </c>
      <c r="I20" s="199">
        <f>I8+I14</f>
        <v>0</v>
      </c>
      <c r="J20" s="199">
        <f>J8+J14</f>
        <v>0</v>
      </c>
      <c r="K20" s="199">
        <f>K8+K14</f>
        <v>0</v>
      </c>
    </row>
    <row r="21" spans="1:11">
      <c r="A21" s="204"/>
      <c r="B21" s="205"/>
      <c r="C21" s="205"/>
      <c r="D21" s="205"/>
      <c r="E21" s="205"/>
      <c r="F21" s="205"/>
      <c r="G21" s="206"/>
      <c r="H21" s="206"/>
      <c r="I21" s="206"/>
      <c r="J21" s="206"/>
      <c r="K21" s="206"/>
    </row>
    <row r="22" spans="1:11">
      <c r="A22" s="14" t="s">
        <v>731</v>
      </c>
    </row>
    <row r="23" spans="1:11">
      <c r="A23" s="87"/>
    </row>
    <row r="24" spans="1:11">
      <c r="A24" s="87"/>
    </row>
    <row r="25" spans="1:11">
      <c r="A25" s="87"/>
    </row>
    <row r="26" spans="1:11">
      <c r="A26" s="87"/>
    </row>
    <row r="27" spans="1:11">
      <c r="A27" s="8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view="pageBreakPreview" zoomScale="60" zoomScaleNormal="80" workbookViewId="0">
      <selection sqref="A1:D1"/>
    </sheetView>
  </sheetViews>
  <sheetFormatPr baseColWidth="10" defaultRowHeight="15"/>
  <cols>
    <col min="1" max="1" width="100.7109375" style="14" customWidth="1"/>
    <col min="2" max="2" width="25.7109375" style="104" customWidth="1"/>
    <col min="3" max="3" width="27.140625" style="104" customWidth="1"/>
    <col min="4" max="4" width="24.7109375" style="104" customWidth="1"/>
    <col min="5" max="16384" width="11.42578125" style="14"/>
  </cols>
  <sheetData>
    <row r="1" spans="1:5" ht="28.5" customHeight="1">
      <c r="A1" s="246" t="s">
        <v>581</v>
      </c>
      <c r="B1" s="246"/>
      <c r="C1" s="246"/>
      <c r="D1" s="246"/>
      <c r="E1" s="98"/>
    </row>
    <row r="2" spans="1:5">
      <c r="A2" s="247" t="str">
        <f>+'F3'!A2:K2</f>
        <v>Fideicomiso para la Modernización de los  Registros Públicos de la Propiedad del Estado de Guanajuato “FIDEMOR”</v>
      </c>
      <c r="B2" s="248"/>
      <c r="C2" s="248"/>
      <c r="D2" s="249"/>
    </row>
    <row r="3" spans="1:5">
      <c r="A3" s="250" t="s">
        <v>582</v>
      </c>
      <c r="B3" s="251"/>
      <c r="C3" s="251"/>
      <c r="D3" s="252"/>
    </row>
    <row r="4" spans="1:5">
      <c r="A4" s="253" t="s">
        <v>736</v>
      </c>
      <c r="B4" s="254"/>
      <c r="C4" s="254"/>
      <c r="D4" s="255"/>
    </row>
    <row r="5" spans="1:5">
      <c r="A5" s="256" t="s">
        <v>3</v>
      </c>
      <c r="B5" s="257"/>
      <c r="C5" s="257"/>
      <c r="D5" s="258"/>
    </row>
    <row r="6" spans="1:5" ht="30">
      <c r="A6" s="105" t="s">
        <v>4</v>
      </c>
      <c r="B6" s="172" t="s">
        <v>583</v>
      </c>
      <c r="C6" s="172" t="s">
        <v>10</v>
      </c>
      <c r="D6" s="172" t="s">
        <v>584</v>
      </c>
    </row>
    <row r="7" spans="1:5">
      <c r="A7" s="29" t="s">
        <v>585</v>
      </c>
      <c r="B7" s="207">
        <f>SUM(B8:B10)</f>
        <v>0</v>
      </c>
      <c r="C7" s="207">
        <f>SUM(C8:C10)</f>
        <v>8566166.3300000001</v>
      </c>
      <c r="D7" s="207">
        <f>SUM(D8:D10)</f>
        <v>3412608.79</v>
      </c>
    </row>
    <row r="8" spans="1:5">
      <c r="A8" s="27" t="s">
        <v>586</v>
      </c>
      <c r="B8" s="208">
        <v>0</v>
      </c>
      <c r="C8" s="208">
        <v>8566166.3300000001</v>
      </c>
      <c r="D8" s="208">
        <v>3412608.79</v>
      </c>
    </row>
    <row r="9" spans="1:5">
      <c r="A9" s="27" t="s">
        <v>587</v>
      </c>
      <c r="B9" s="208">
        <v>0</v>
      </c>
      <c r="C9" s="208">
        <v>0</v>
      </c>
      <c r="D9" s="208">
        <v>0</v>
      </c>
    </row>
    <row r="10" spans="1:5">
      <c r="A10" s="27" t="s">
        <v>588</v>
      </c>
      <c r="B10" s="209">
        <v>0</v>
      </c>
      <c r="C10" s="209">
        <v>0</v>
      </c>
      <c r="D10" s="209">
        <v>0</v>
      </c>
    </row>
    <row r="11" spans="1:5">
      <c r="A11" s="72"/>
      <c r="B11" s="210"/>
      <c r="C11" s="210"/>
      <c r="D11" s="210"/>
    </row>
    <row r="12" spans="1:5">
      <c r="A12" s="29" t="s">
        <v>589</v>
      </c>
      <c r="B12" s="207">
        <f>SUM(B13:B14)</f>
        <v>0</v>
      </c>
      <c r="C12" s="207">
        <f t="shared" ref="C12:D12" si="0">SUM(C13:C14)</f>
        <v>2382153.23</v>
      </c>
      <c r="D12" s="207">
        <f t="shared" si="0"/>
        <v>2316613.23</v>
      </c>
    </row>
    <row r="13" spans="1:5">
      <c r="A13" s="27" t="s">
        <v>590</v>
      </c>
      <c r="B13" s="208">
        <v>0</v>
      </c>
      <c r="C13" s="208">
        <v>2382153.23</v>
      </c>
      <c r="D13" s="208">
        <v>2316613.23</v>
      </c>
    </row>
    <row r="14" spans="1:5">
      <c r="A14" s="27" t="s">
        <v>591</v>
      </c>
      <c r="B14" s="208">
        <v>0</v>
      </c>
      <c r="C14" s="208">
        <v>0</v>
      </c>
      <c r="D14" s="208">
        <v>0</v>
      </c>
    </row>
    <row r="15" spans="1:5">
      <c r="A15" s="72"/>
      <c r="B15" s="210"/>
      <c r="C15" s="210"/>
      <c r="D15" s="210"/>
    </row>
    <row r="16" spans="1:5">
      <c r="A16" s="29" t="s">
        <v>592</v>
      </c>
      <c r="B16" s="211">
        <v>0</v>
      </c>
      <c r="C16" s="207">
        <f>C17+C18</f>
        <v>0</v>
      </c>
      <c r="D16" s="207">
        <f>D17+D18</f>
        <v>0</v>
      </c>
    </row>
    <row r="17" spans="1:4">
      <c r="A17" s="27" t="s">
        <v>593</v>
      </c>
      <c r="B17" s="212">
        <v>0</v>
      </c>
      <c r="C17" s="208">
        <v>0</v>
      </c>
      <c r="D17" s="208">
        <v>0</v>
      </c>
    </row>
    <row r="18" spans="1:4">
      <c r="A18" s="27" t="s">
        <v>594</v>
      </c>
      <c r="B18" s="212">
        <v>0</v>
      </c>
      <c r="C18" s="208">
        <v>0</v>
      </c>
      <c r="D18" s="208">
        <v>0</v>
      </c>
    </row>
    <row r="19" spans="1:4">
      <c r="A19" s="72"/>
      <c r="B19" s="210"/>
      <c r="C19" s="210"/>
      <c r="D19" s="210"/>
    </row>
    <row r="20" spans="1:4">
      <c r="A20" s="29" t="s">
        <v>595</v>
      </c>
      <c r="B20" s="207">
        <f>B7-B12+B16</f>
        <v>0</v>
      </c>
      <c r="C20" s="207">
        <f>C7-C12+C16</f>
        <v>6184013.0999999996</v>
      </c>
      <c r="D20" s="207">
        <f>D7-D12+D16</f>
        <v>1095995.56</v>
      </c>
    </row>
    <row r="21" spans="1:4">
      <c r="A21" s="29"/>
      <c r="B21" s="210"/>
      <c r="C21" s="210"/>
      <c r="D21" s="210"/>
    </row>
    <row r="22" spans="1:4">
      <c r="A22" s="29" t="s">
        <v>596</v>
      </c>
      <c r="B22" s="207">
        <f>B20-B10</f>
        <v>0</v>
      </c>
      <c r="C22" s="207">
        <f>C20-C10</f>
        <v>6184013.0999999996</v>
      </c>
      <c r="D22" s="207">
        <f>D20-D10</f>
        <v>1095995.56</v>
      </c>
    </row>
    <row r="23" spans="1:4">
      <c r="A23" s="29"/>
      <c r="B23" s="213"/>
      <c r="C23" s="213"/>
      <c r="D23" s="213"/>
    </row>
    <row r="24" spans="1:4">
      <c r="A24" s="103" t="s">
        <v>597</v>
      </c>
      <c r="B24" s="207">
        <f>B22-B16</f>
        <v>0</v>
      </c>
      <c r="C24" s="207">
        <f>C22-C16</f>
        <v>6184013.0999999996</v>
      </c>
      <c r="D24" s="207">
        <f>D22-D16</f>
        <v>1095995.56</v>
      </c>
    </row>
    <row r="25" spans="1:4">
      <c r="A25" s="106"/>
      <c r="B25" s="205"/>
      <c r="C25" s="205"/>
      <c r="D25" s="205"/>
    </row>
    <row r="26" spans="1:4">
      <c r="A26" s="63"/>
    </row>
    <row r="27" spans="1:4">
      <c r="A27" s="105" t="s">
        <v>598</v>
      </c>
      <c r="B27" s="172" t="s">
        <v>599</v>
      </c>
      <c r="C27" s="172" t="s">
        <v>10</v>
      </c>
      <c r="D27" s="172" t="s">
        <v>92</v>
      </c>
    </row>
    <row r="28" spans="1:4">
      <c r="A28" s="29" t="s">
        <v>600</v>
      </c>
      <c r="B28" s="199">
        <f>SUM(B29:B30)</f>
        <v>0</v>
      </c>
      <c r="C28" s="199">
        <f>SUM(C29:C30)</f>
        <v>0</v>
      </c>
      <c r="D28" s="199">
        <f>SUM(D29:D30)</f>
        <v>0</v>
      </c>
    </row>
    <row r="29" spans="1:4">
      <c r="A29" s="27" t="s">
        <v>601</v>
      </c>
      <c r="B29" s="214">
        <v>0</v>
      </c>
      <c r="C29" s="214">
        <v>0</v>
      </c>
      <c r="D29" s="214">
        <v>0</v>
      </c>
    </row>
    <row r="30" spans="1:4">
      <c r="A30" s="27" t="s">
        <v>602</v>
      </c>
      <c r="B30" s="214">
        <v>0</v>
      </c>
      <c r="C30" s="214">
        <v>0</v>
      </c>
      <c r="D30" s="214">
        <v>0</v>
      </c>
    </row>
    <row r="31" spans="1:4">
      <c r="A31" s="28"/>
      <c r="B31" s="175"/>
      <c r="C31" s="175"/>
      <c r="D31" s="175"/>
    </row>
    <row r="32" spans="1:4">
      <c r="A32" s="29" t="s">
        <v>603</v>
      </c>
      <c r="B32" s="199">
        <f>B24+B28</f>
        <v>0</v>
      </c>
      <c r="C32" s="199">
        <f>C24+C28</f>
        <v>6184013.0999999996</v>
      </c>
      <c r="D32" s="199">
        <f>D24+D28</f>
        <v>1095995.56</v>
      </c>
    </row>
    <row r="33" spans="1:4">
      <c r="A33" s="21"/>
      <c r="B33" s="204"/>
      <c r="C33" s="204"/>
      <c r="D33" s="204"/>
    </row>
    <row r="34" spans="1:4">
      <c r="A34" s="63"/>
    </row>
    <row r="35" spans="1:4" ht="30">
      <c r="A35" s="105" t="s">
        <v>598</v>
      </c>
      <c r="B35" s="172" t="s">
        <v>604</v>
      </c>
      <c r="C35" s="172" t="s">
        <v>10</v>
      </c>
      <c r="D35" s="172" t="s">
        <v>584</v>
      </c>
    </row>
    <row r="36" spans="1:4">
      <c r="A36" s="29" t="s">
        <v>605</v>
      </c>
      <c r="B36" s="199">
        <f>SUM(B37:B38)</f>
        <v>0</v>
      </c>
      <c r="C36" s="199">
        <f>SUM(C37:C38)</f>
        <v>0</v>
      </c>
      <c r="D36" s="199">
        <f>SUM(D37:D38)</f>
        <v>0</v>
      </c>
    </row>
    <row r="37" spans="1:4">
      <c r="A37" s="27" t="s">
        <v>606</v>
      </c>
      <c r="B37" s="214">
        <v>0</v>
      </c>
      <c r="C37" s="214">
        <v>0</v>
      </c>
      <c r="D37" s="214">
        <v>0</v>
      </c>
    </row>
    <row r="38" spans="1:4">
      <c r="A38" s="27" t="s">
        <v>607</v>
      </c>
      <c r="B38" s="214">
        <v>0</v>
      </c>
      <c r="C38" s="214">
        <v>0</v>
      </c>
      <c r="D38" s="214">
        <v>0</v>
      </c>
    </row>
    <row r="39" spans="1:4">
      <c r="A39" s="29" t="s">
        <v>608</v>
      </c>
      <c r="B39" s="199">
        <f>SUM(B40:B41)</f>
        <v>0</v>
      </c>
      <c r="C39" s="199">
        <f>SUM(C40:C41)</f>
        <v>0</v>
      </c>
      <c r="D39" s="199">
        <f>SUM(D40:D41)</f>
        <v>0</v>
      </c>
    </row>
    <row r="40" spans="1:4">
      <c r="A40" s="27" t="s">
        <v>609</v>
      </c>
      <c r="B40" s="214">
        <v>0</v>
      </c>
      <c r="C40" s="214">
        <v>0</v>
      </c>
      <c r="D40" s="214">
        <v>0</v>
      </c>
    </row>
    <row r="41" spans="1:4">
      <c r="A41" s="27" t="s">
        <v>610</v>
      </c>
      <c r="B41" s="214">
        <v>0</v>
      </c>
      <c r="C41" s="214">
        <v>0</v>
      </c>
      <c r="D41" s="214">
        <v>0</v>
      </c>
    </row>
    <row r="42" spans="1:4">
      <c r="A42" s="28"/>
      <c r="B42" s="175"/>
      <c r="C42" s="175"/>
      <c r="D42" s="175"/>
    </row>
    <row r="43" spans="1:4">
      <c r="A43" s="29" t="s">
        <v>611</v>
      </c>
      <c r="B43" s="199">
        <f>B36-B39</f>
        <v>0</v>
      </c>
      <c r="C43" s="199">
        <f>C36-C39</f>
        <v>0</v>
      </c>
      <c r="D43" s="199">
        <f>D36-D39</f>
        <v>0</v>
      </c>
    </row>
    <row r="44" spans="1:4">
      <c r="A44" s="107"/>
      <c r="B44" s="215"/>
      <c r="C44" s="215"/>
      <c r="D44" s="215"/>
    </row>
    <row r="46" spans="1:4" ht="30">
      <c r="A46" s="105" t="s">
        <v>598</v>
      </c>
      <c r="B46" s="172" t="s">
        <v>604</v>
      </c>
      <c r="C46" s="172" t="s">
        <v>10</v>
      </c>
      <c r="D46" s="172" t="s">
        <v>584</v>
      </c>
    </row>
    <row r="47" spans="1:4">
      <c r="A47" s="108" t="s">
        <v>612</v>
      </c>
      <c r="B47" s="216">
        <v>0</v>
      </c>
      <c r="C47" s="216">
        <f>+C7</f>
        <v>8566166.3300000001</v>
      </c>
      <c r="D47" s="216">
        <f>+D7</f>
        <v>3412608.79</v>
      </c>
    </row>
    <row r="48" spans="1:4">
      <c r="A48" s="109" t="s">
        <v>613</v>
      </c>
      <c r="B48" s="199">
        <f>B49-B50</f>
        <v>0</v>
      </c>
      <c r="C48" s="199">
        <f>C49-C50</f>
        <v>0</v>
      </c>
      <c r="D48" s="199">
        <f>D49-D50</f>
        <v>0</v>
      </c>
    </row>
    <row r="49" spans="1:4">
      <c r="A49" s="110" t="s">
        <v>606</v>
      </c>
      <c r="B49" s="214">
        <v>0</v>
      </c>
      <c r="C49" s="214">
        <v>0</v>
      </c>
      <c r="D49" s="214">
        <v>0</v>
      </c>
    </row>
    <row r="50" spans="1:4">
      <c r="A50" s="110" t="s">
        <v>609</v>
      </c>
      <c r="B50" s="214">
        <v>0</v>
      </c>
      <c r="C50" s="214">
        <v>0</v>
      </c>
      <c r="D50" s="214">
        <v>0</v>
      </c>
    </row>
    <row r="51" spans="1:4">
      <c r="A51" s="28"/>
      <c r="B51" s="175"/>
      <c r="C51" s="175"/>
      <c r="D51" s="175"/>
    </row>
    <row r="52" spans="1:4">
      <c r="A52" s="27" t="s">
        <v>590</v>
      </c>
      <c r="B52" s="214">
        <v>0</v>
      </c>
      <c r="C52" s="214">
        <f>+C12</f>
        <v>2382153.23</v>
      </c>
      <c r="D52" s="214">
        <f>+D12</f>
        <v>2316613.23</v>
      </c>
    </row>
    <row r="53" spans="1:4">
      <c r="A53" s="28"/>
      <c r="B53" s="175"/>
      <c r="C53" s="175"/>
      <c r="D53" s="175"/>
    </row>
    <row r="54" spans="1:4">
      <c r="A54" s="27" t="s">
        <v>593</v>
      </c>
      <c r="B54" s="217"/>
      <c r="C54" s="214">
        <v>0</v>
      </c>
      <c r="D54" s="214">
        <v>0</v>
      </c>
    </row>
    <row r="55" spans="1:4">
      <c r="A55" s="28"/>
      <c r="B55" s="175"/>
      <c r="C55" s="175"/>
      <c r="D55" s="175"/>
    </row>
    <row r="56" spans="1:4" ht="30">
      <c r="A56" s="103" t="s">
        <v>614</v>
      </c>
      <c r="B56" s="199">
        <f>B47+B48-B52+B54</f>
        <v>0</v>
      </c>
      <c r="C56" s="199">
        <f>C47+C48-C52+C54</f>
        <v>6184013.0999999996</v>
      </c>
      <c r="D56" s="199">
        <f>D47+D48-D52+D54</f>
        <v>1095995.56</v>
      </c>
    </row>
    <row r="57" spans="1:4">
      <c r="A57" s="111"/>
      <c r="B57" s="218"/>
      <c r="C57" s="218"/>
      <c r="D57" s="218"/>
    </row>
    <row r="58" spans="1:4">
      <c r="A58" s="103" t="s">
        <v>615</v>
      </c>
      <c r="B58" s="199">
        <f>B56-B48</f>
        <v>0</v>
      </c>
      <c r="C58" s="199">
        <f>C56-C48</f>
        <v>6184013.0999999996</v>
      </c>
      <c r="D58" s="199">
        <f>D56-D48</f>
        <v>1095995.56</v>
      </c>
    </row>
    <row r="59" spans="1:4">
      <c r="A59" s="21"/>
      <c r="B59" s="215"/>
      <c r="C59" s="215"/>
      <c r="D59" s="215"/>
    </row>
    <row r="61" spans="1:4" ht="30">
      <c r="A61" s="105" t="s">
        <v>598</v>
      </c>
      <c r="B61" s="172" t="s">
        <v>604</v>
      </c>
      <c r="C61" s="172" t="s">
        <v>10</v>
      </c>
      <c r="D61" s="172" t="s">
        <v>584</v>
      </c>
    </row>
    <row r="62" spans="1:4">
      <c r="A62" s="108" t="s">
        <v>587</v>
      </c>
      <c r="B62" s="219">
        <v>0</v>
      </c>
      <c r="C62" s="219">
        <v>0</v>
      </c>
      <c r="D62" s="219">
        <v>0</v>
      </c>
    </row>
    <row r="63" spans="1:4" ht="30">
      <c r="A63" s="109" t="s">
        <v>616</v>
      </c>
      <c r="B63" s="207">
        <f>B64-B65</f>
        <v>0</v>
      </c>
      <c r="C63" s="207">
        <f>C64-C65</f>
        <v>0</v>
      </c>
      <c r="D63" s="207">
        <f>D64-D65</f>
        <v>0</v>
      </c>
    </row>
    <row r="64" spans="1:4">
      <c r="A64" s="110" t="s">
        <v>607</v>
      </c>
      <c r="B64" s="208">
        <v>0</v>
      </c>
      <c r="C64" s="208">
        <v>0</v>
      </c>
      <c r="D64" s="208">
        <v>0</v>
      </c>
    </row>
    <row r="65" spans="1:4">
      <c r="A65" s="110" t="s">
        <v>610</v>
      </c>
      <c r="B65" s="208">
        <v>0</v>
      </c>
      <c r="C65" s="208">
        <v>0</v>
      </c>
      <c r="D65" s="208">
        <v>0</v>
      </c>
    </row>
    <row r="66" spans="1:4">
      <c r="A66" s="28"/>
      <c r="B66" s="210"/>
      <c r="C66" s="210"/>
      <c r="D66" s="210"/>
    </row>
    <row r="67" spans="1:4">
      <c r="A67" s="27" t="s">
        <v>617</v>
      </c>
      <c r="B67" s="208">
        <v>0</v>
      </c>
      <c r="C67" s="208">
        <v>0</v>
      </c>
      <c r="D67" s="208">
        <v>0</v>
      </c>
    </row>
    <row r="68" spans="1:4">
      <c r="A68" s="28"/>
      <c r="B68" s="210"/>
      <c r="C68" s="210"/>
      <c r="D68" s="210"/>
    </row>
    <row r="69" spans="1:4">
      <c r="A69" s="27" t="s">
        <v>594</v>
      </c>
      <c r="B69" s="220">
        <v>0</v>
      </c>
      <c r="C69" s="208">
        <v>0</v>
      </c>
      <c r="D69" s="208">
        <v>0</v>
      </c>
    </row>
    <row r="70" spans="1:4">
      <c r="A70" s="28"/>
      <c r="B70" s="210"/>
      <c r="C70" s="210"/>
      <c r="D70" s="210"/>
    </row>
    <row r="71" spans="1:4" ht="30">
      <c r="A71" s="103" t="s">
        <v>618</v>
      </c>
      <c r="B71" s="207">
        <f>B62+B63-B67+B69</f>
        <v>0</v>
      </c>
      <c r="C71" s="207">
        <f>C62+C63-C67+C69</f>
        <v>0</v>
      </c>
      <c r="D71" s="207">
        <f>D62+D63-D67+D69</f>
        <v>0</v>
      </c>
    </row>
    <row r="72" spans="1:4">
      <c r="A72" s="28"/>
      <c r="B72" s="210"/>
      <c r="C72" s="210"/>
      <c r="D72" s="210"/>
    </row>
    <row r="73" spans="1:4">
      <c r="A73" s="103" t="s">
        <v>619</v>
      </c>
      <c r="B73" s="207">
        <f>B71-B63</f>
        <v>0</v>
      </c>
      <c r="C73" s="207">
        <f>C71-C63</f>
        <v>0</v>
      </c>
      <c r="D73" s="207">
        <f>D71-D63</f>
        <v>0</v>
      </c>
    </row>
    <row r="74" spans="1:4">
      <c r="A74" s="21"/>
      <c r="B74" s="206"/>
      <c r="C74" s="206"/>
      <c r="D74" s="206"/>
    </row>
    <row r="75" spans="1:4">
      <c r="A75" s="14" t="s">
        <v>731</v>
      </c>
    </row>
    <row r="76" spans="1:4">
      <c r="A76" s="87"/>
    </row>
    <row r="77" spans="1:4">
      <c r="A77" s="87"/>
    </row>
    <row r="78" spans="1:4">
      <c r="A78" s="87"/>
    </row>
    <row r="79" spans="1:4">
      <c r="A79" s="87"/>
    </row>
    <row r="80" spans="1:4">
      <c r="A80" s="8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view="pageBreakPreview" zoomScale="60" zoomScaleNormal="80" workbookViewId="0">
      <pane ySplit="7" topLeftCell="A8" activePane="bottomLeft" state="frozen"/>
      <selection pane="bottomLeft" activeCell="A8" sqref="A8"/>
    </sheetView>
  </sheetViews>
  <sheetFormatPr baseColWidth="10" defaultRowHeight="15"/>
  <cols>
    <col min="1" max="1" width="91.140625" style="14" customWidth="1"/>
    <col min="2" max="7" width="20.85546875" style="104" customWidth="1"/>
    <col min="8" max="16384" width="11.42578125" style="14"/>
  </cols>
  <sheetData>
    <row r="1" spans="1:8" ht="29.25" customHeight="1">
      <c r="A1" s="275" t="s">
        <v>512</v>
      </c>
      <c r="B1" s="275"/>
      <c r="C1" s="275"/>
      <c r="D1" s="275"/>
      <c r="E1" s="275"/>
      <c r="F1" s="275"/>
      <c r="G1" s="275"/>
      <c r="H1" s="99"/>
    </row>
    <row r="2" spans="1:8">
      <c r="A2" s="247" t="str">
        <f>+'F4'!A2:D2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8">
      <c r="A3" s="250" t="s">
        <v>513</v>
      </c>
      <c r="B3" s="251"/>
      <c r="C3" s="251"/>
      <c r="D3" s="251"/>
      <c r="E3" s="251"/>
      <c r="F3" s="251"/>
      <c r="G3" s="252"/>
    </row>
    <row r="4" spans="1:8">
      <c r="A4" s="253" t="s">
        <v>736</v>
      </c>
      <c r="B4" s="254"/>
      <c r="C4" s="254"/>
      <c r="D4" s="254"/>
      <c r="E4" s="254"/>
      <c r="F4" s="254"/>
      <c r="G4" s="255"/>
    </row>
    <row r="5" spans="1:8">
      <c r="A5" s="256" t="s">
        <v>3</v>
      </c>
      <c r="B5" s="257"/>
      <c r="C5" s="257"/>
      <c r="D5" s="257"/>
      <c r="E5" s="257"/>
      <c r="F5" s="257"/>
      <c r="G5" s="258"/>
    </row>
    <row r="6" spans="1:8">
      <c r="A6" s="272" t="s">
        <v>514</v>
      </c>
      <c r="B6" s="274" t="s">
        <v>515</v>
      </c>
      <c r="C6" s="274"/>
      <c r="D6" s="274"/>
      <c r="E6" s="274"/>
      <c r="F6" s="274"/>
      <c r="G6" s="274" t="s">
        <v>516</v>
      </c>
    </row>
    <row r="7" spans="1:8" ht="30">
      <c r="A7" s="273"/>
      <c r="B7" s="171" t="s">
        <v>517</v>
      </c>
      <c r="C7" s="172" t="s">
        <v>90</v>
      </c>
      <c r="D7" s="171" t="s">
        <v>91</v>
      </c>
      <c r="E7" s="171" t="s">
        <v>10</v>
      </c>
      <c r="F7" s="171" t="s">
        <v>518</v>
      </c>
      <c r="G7" s="274"/>
    </row>
    <row r="8" spans="1:8">
      <c r="A8" s="26" t="s">
        <v>519</v>
      </c>
      <c r="B8" s="210"/>
      <c r="C8" s="210"/>
      <c r="D8" s="210"/>
      <c r="E8" s="210"/>
      <c r="F8" s="210"/>
      <c r="G8" s="210"/>
    </row>
    <row r="9" spans="1:8">
      <c r="A9" s="27" t="s">
        <v>520</v>
      </c>
      <c r="B9" s="214">
        <v>0</v>
      </c>
      <c r="C9" s="214">
        <v>0</v>
      </c>
      <c r="D9" s="201">
        <f>B9+C9</f>
        <v>0</v>
      </c>
      <c r="E9" s="214">
        <v>0</v>
      </c>
      <c r="F9" s="214">
        <v>0</v>
      </c>
      <c r="G9" s="201">
        <f>F9-B9</f>
        <v>0</v>
      </c>
      <c r="H9" s="100"/>
    </row>
    <row r="10" spans="1:8">
      <c r="A10" s="27" t="s">
        <v>521</v>
      </c>
      <c r="B10" s="214">
        <v>0</v>
      </c>
      <c r="C10" s="214">
        <v>0</v>
      </c>
      <c r="D10" s="201">
        <f t="shared" ref="D10:D14" si="0">B10+C10</f>
        <v>0</v>
      </c>
      <c r="E10" s="214">
        <v>0</v>
      </c>
      <c r="F10" s="214">
        <v>0</v>
      </c>
      <c r="G10" s="201">
        <f t="shared" ref="G10:G39" si="1">F10-B10</f>
        <v>0</v>
      </c>
    </row>
    <row r="11" spans="1:8">
      <c r="A11" s="27" t="s">
        <v>522</v>
      </c>
      <c r="B11" s="214">
        <v>0</v>
      </c>
      <c r="C11" s="214">
        <v>0</v>
      </c>
      <c r="D11" s="201">
        <f t="shared" si="0"/>
        <v>0</v>
      </c>
      <c r="E11" s="214">
        <v>0</v>
      </c>
      <c r="F11" s="214">
        <v>0</v>
      </c>
      <c r="G11" s="201">
        <f t="shared" si="1"/>
        <v>0</v>
      </c>
    </row>
    <row r="12" spans="1:8">
      <c r="A12" s="27" t="s">
        <v>523</v>
      </c>
      <c r="B12" s="214">
        <v>0</v>
      </c>
      <c r="C12" s="214">
        <v>0</v>
      </c>
      <c r="D12" s="201">
        <f t="shared" si="0"/>
        <v>0</v>
      </c>
      <c r="E12" s="214">
        <v>0</v>
      </c>
      <c r="F12" s="214">
        <v>0</v>
      </c>
      <c r="G12" s="201">
        <f t="shared" si="1"/>
        <v>0</v>
      </c>
    </row>
    <row r="13" spans="1:8">
      <c r="A13" s="27" t="s">
        <v>524</v>
      </c>
      <c r="B13" s="214">
        <v>0</v>
      </c>
      <c r="C13" s="214">
        <v>0</v>
      </c>
      <c r="D13" s="201">
        <f t="shared" si="0"/>
        <v>0</v>
      </c>
      <c r="E13" s="214">
        <v>0</v>
      </c>
      <c r="F13" s="214">
        <v>0</v>
      </c>
      <c r="G13" s="201">
        <f t="shared" si="1"/>
        <v>0</v>
      </c>
    </row>
    <row r="14" spans="1:8">
      <c r="A14" s="27" t="s">
        <v>525</v>
      </c>
      <c r="B14" s="214">
        <v>0</v>
      </c>
      <c r="C14" s="214">
        <v>0</v>
      </c>
      <c r="D14" s="201">
        <f t="shared" si="0"/>
        <v>0</v>
      </c>
      <c r="E14" s="214">
        <v>0</v>
      </c>
      <c r="F14" s="214">
        <v>0</v>
      </c>
      <c r="G14" s="201">
        <f t="shared" si="1"/>
        <v>0</v>
      </c>
    </row>
    <row r="15" spans="1:8">
      <c r="A15" s="27" t="s">
        <v>526</v>
      </c>
      <c r="B15" s="214">
        <v>0</v>
      </c>
      <c r="C15" s="214">
        <v>36178497.82</v>
      </c>
      <c r="D15" s="201">
        <v>36178497.82</v>
      </c>
      <c r="E15" s="214">
        <v>724184.89</v>
      </c>
      <c r="F15" s="214">
        <v>724184.89</v>
      </c>
      <c r="G15" s="214">
        <v>724184.89</v>
      </c>
    </row>
    <row r="16" spans="1:8">
      <c r="A16" s="101" t="s">
        <v>527</v>
      </c>
      <c r="B16" s="201">
        <f t="shared" ref="B16:F16" si="2">SUM(B17:B27)</f>
        <v>0</v>
      </c>
      <c r="C16" s="201">
        <f t="shared" si="2"/>
        <v>0</v>
      </c>
      <c r="D16" s="201">
        <f t="shared" si="2"/>
        <v>0</v>
      </c>
      <c r="E16" s="201">
        <f t="shared" si="2"/>
        <v>0</v>
      </c>
      <c r="F16" s="201">
        <f t="shared" si="2"/>
        <v>0</v>
      </c>
      <c r="G16" s="201">
        <f t="shared" si="1"/>
        <v>0</v>
      </c>
    </row>
    <row r="17" spans="1:7">
      <c r="A17" s="30" t="s">
        <v>528</v>
      </c>
      <c r="B17" s="214">
        <v>0</v>
      </c>
      <c r="C17" s="214">
        <v>0</v>
      </c>
      <c r="D17" s="201">
        <f t="shared" ref="D17:D27" si="3">B17+C17</f>
        <v>0</v>
      </c>
      <c r="E17" s="214">
        <v>0</v>
      </c>
      <c r="F17" s="214">
        <v>0</v>
      </c>
      <c r="G17" s="201">
        <f t="shared" si="1"/>
        <v>0</v>
      </c>
    </row>
    <row r="18" spans="1:7">
      <c r="A18" s="30" t="s">
        <v>529</v>
      </c>
      <c r="B18" s="214">
        <v>0</v>
      </c>
      <c r="C18" s="214">
        <v>0</v>
      </c>
      <c r="D18" s="201">
        <f t="shared" si="3"/>
        <v>0</v>
      </c>
      <c r="E18" s="214">
        <v>0</v>
      </c>
      <c r="F18" s="214">
        <v>0</v>
      </c>
      <c r="G18" s="201">
        <f t="shared" si="1"/>
        <v>0</v>
      </c>
    </row>
    <row r="19" spans="1:7">
      <c r="A19" s="30" t="s">
        <v>530</v>
      </c>
      <c r="B19" s="214">
        <v>0</v>
      </c>
      <c r="C19" s="214">
        <v>0</v>
      </c>
      <c r="D19" s="201">
        <f t="shared" si="3"/>
        <v>0</v>
      </c>
      <c r="E19" s="214">
        <v>0</v>
      </c>
      <c r="F19" s="214">
        <v>0</v>
      </c>
      <c r="G19" s="201">
        <f t="shared" si="1"/>
        <v>0</v>
      </c>
    </row>
    <row r="20" spans="1:7">
      <c r="A20" s="30" t="s">
        <v>531</v>
      </c>
      <c r="B20" s="201">
        <v>0</v>
      </c>
      <c r="C20" s="201">
        <v>0</v>
      </c>
      <c r="D20" s="201">
        <f t="shared" si="3"/>
        <v>0</v>
      </c>
      <c r="E20" s="201">
        <v>0</v>
      </c>
      <c r="F20" s="201">
        <v>0</v>
      </c>
      <c r="G20" s="201">
        <f t="shared" si="1"/>
        <v>0</v>
      </c>
    </row>
    <row r="21" spans="1:7">
      <c r="A21" s="30" t="s">
        <v>532</v>
      </c>
      <c r="B21" s="201">
        <v>0</v>
      </c>
      <c r="C21" s="201">
        <v>0</v>
      </c>
      <c r="D21" s="201">
        <f t="shared" si="3"/>
        <v>0</v>
      </c>
      <c r="E21" s="201">
        <v>0</v>
      </c>
      <c r="F21" s="201">
        <v>0</v>
      </c>
      <c r="G21" s="201">
        <f t="shared" si="1"/>
        <v>0</v>
      </c>
    </row>
    <row r="22" spans="1:7">
      <c r="A22" s="30" t="s">
        <v>533</v>
      </c>
      <c r="B22" s="214">
        <v>0</v>
      </c>
      <c r="C22" s="214">
        <v>0</v>
      </c>
      <c r="D22" s="201">
        <f t="shared" si="3"/>
        <v>0</v>
      </c>
      <c r="E22" s="214">
        <v>0</v>
      </c>
      <c r="F22" s="214">
        <v>0</v>
      </c>
      <c r="G22" s="201">
        <f t="shared" si="1"/>
        <v>0</v>
      </c>
    </row>
    <row r="23" spans="1:7">
      <c r="A23" s="30" t="s">
        <v>534</v>
      </c>
      <c r="B23" s="201">
        <v>0</v>
      </c>
      <c r="C23" s="201">
        <v>0</v>
      </c>
      <c r="D23" s="201">
        <f t="shared" si="3"/>
        <v>0</v>
      </c>
      <c r="E23" s="201">
        <v>0</v>
      </c>
      <c r="F23" s="201">
        <v>0</v>
      </c>
      <c r="G23" s="201">
        <f t="shared" si="1"/>
        <v>0</v>
      </c>
    </row>
    <row r="24" spans="1:7">
      <c r="A24" s="30" t="s">
        <v>535</v>
      </c>
      <c r="B24" s="201">
        <v>0</v>
      </c>
      <c r="C24" s="201">
        <v>0</v>
      </c>
      <c r="D24" s="201">
        <f t="shared" si="3"/>
        <v>0</v>
      </c>
      <c r="E24" s="201">
        <v>0</v>
      </c>
      <c r="F24" s="201">
        <v>0</v>
      </c>
      <c r="G24" s="201">
        <f t="shared" si="1"/>
        <v>0</v>
      </c>
    </row>
    <row r="25" spans="1:7">
      <c r="A25" s="30" t="s">
        <v>536</v>
      </c>
      <c r="B25" s="214">
        <v>0</v>
      </c>
      <c r="C25" s="214">
        <v>0</v>
      </c>
      <c r="D25" s="201">
        <f t="shared" si="3"/>
        <v>0</v>
      </c>
      <c r="E25" s="214">
        <v>0</v>
      </c>
      <c r="F25" s="214">
        <v>0</v>
      </c>
      <c r="G25" s="201">
        <f t="shared" si="1"/>
        <v>0</v>
      </c>
    </row>
    <row r="26" spans="1:7">
      <c r="A26" s="30" t="s">
        <v>537</v>
      </c>
      <c r="B26" s="214">
        <v>0</v>
      </c>
      <c r="C26" s="214">
        <v>0</v>
      </c>
      <c r="D26" s="201">
        <f t="shared" si="3"/>
        <v>0</v>
      </c>
      <c r="E26" s="214">
        <v>0</v>
      </c>
      <c r="F26" s="214">
        <v>0</v>
      </c>
      <c r="G26" s="201">
        <f t="shared" si="1"/>
        <v>0</v>
      </c>
    </row>
    <row r="27" spans="1:7">
      <c r="A27" s="30" t="s">
        <v>538</v>
      </c>
      <c r="B27" s="214">
        <v>0</v>
      </c>
      <c r="C27" s="214">
        <v>0</v>
      </c>
      <c r="D27" s="201">
        <f t="shared" si="3"/>
        <v>0</v>
      </c>
      <c r="E27" s="214">
        <v>0</v>
      </c>
      <c r="F27" s="214">
        <v>0</v>
      </c>
      <c r="G27" s="201">
        <f t="shared" si="1"/>
        <v>0</v>
      </c>
    </row>
    <row r="28" spans="1:7">
      <c r="A28" s="27" t="s">
        <v>539</v>
      </c>
      <c r="B28" s="201">
        <f>SUM(B29:B33)</f>
        <v>0</v>
      </c>
      <c r="C28" s="201">
        <f t="shared" ref="C28:F28" si="4">SUM(C29:C33)</f>
        <v>0</v>
      </c>
      <c r="D28" s="201">
        <f t="shared" si="4"/>
        <v>0</v>
      </c>
      <c r="E28" s="201">
        <f t="shared" si="4"/>
        <v>0</v>
      </c>
      <c r="F28" s="201">
        <f t="shared" si="4"/>
        <v>0</v>
      </c>
      <c r="G28" s="201">
        <f t="shared" si="1"/>
        <v>0</v>
      </c>
    </row>
    <row r="29" spans="1:7">
      <c r="A29" s="30" t="s">
        <v>540</v>
      </c>
      <c r="B29" s="214">
        <v>0</v>
      </c>
      <c r="C29" s="214">
        <v>0</v>
      </c>
      <c r="D29" s="201">
        <f t="shared" ref="D29:D33" si="5">B29+C29</f>
        <v>0</v>
      </c>
      <c r="E29" s="214">
        <v>0</v>
      </c>
      <c r="F29" s="214">
        <v>0</v>
      </c>
      <c r="G29" s="201">
        <f t="shared" si="1"/>
        <v>0</v>
      </c>
    </row>
    <row r="30" spans="1:7">
      <c r="A30" s="30" t="s">
        <v>541</v>
      </c>
      <c r="B30" s="214">
        <v>0</v>
      </c>
      <c r="C30" s="214">
        <v>0</v>
      </c>
      <c r="D30" s="201">
        <f t="shared" si="5"/>
        <v>0</v>
      </c>
      <c r="E30" s="214">
        <v>0</v>
      </c>
      <c r="F30" s="214">
        <v>0</v>
      </c>
      <c r="G30" s="201">
        <f t="shared" si="1"/>
        <v>0</v>
      </c>
    </row>
    <row r="31" spans="1:7">
      <c r="A31" s="30" t="s">
        <v>542</v>
      </c>
      <c r="B31" s="214">
        <v>0</v>
      </c>
      <c r="C31" s="214">
        <v>0</v>
      </c>
      <c r="D31" s="201">
        <f t="shared" si="5"/>
        <v>0</v>
      </c>
      <c r="E31" s="214">
        <v>0</v>
      </c>
      <c r="F31" s="214">
        <v>0</v>
      </c>
      <c r="G31" s="201">
        <f t="shared" si="1"/>
        <v>0</v>
      </c>
    </row>
    <row r="32" spans="1:7">
      <c r="A32" s="30" t="s">
        <v>543</v>
      </c>
      <c r="B32" s="214">
        <v>0</v>
      </c>
      <c r="C32" s="214">
        <v>0</v>
      </c>
      <c r="D32" s="201">
        <f t="shared" si="5"/>
        <v>0</v>
      </c>
      <c r="E32" s="214">
        <v>0</v>
      </c>
      <c r="F32" s="214">
        <v>0</v>
      </c>
      <c r="G32" s="201">
        <f t="shared" si="1"/>
        <v>0</v>
      </c>
    </row>
    <row r="33" spans="1:8">
      <c r="A33" s="30" t="s">
        <v>544</v>
      </c>
      <c r="B33" s="214">
        <v>0</v>
      </c>
      <c r="C33" s="214">
        <v>0</v>
      </c>
      <c r="D33" s="201">
        <f t="shared" si="5"/>
        <v>0</v>
      </c>
      <c r="E33" s="214">
        <v>0</v>
      </c>
      <c r="F33" s="214">
        <v>0</v>
      </c>
      <c r="G33" s="201">
        <f t="shared" si="1"/>
        <v>0</v>
      </c>
    </row>
    <row r="34" spans="1:8">
      <c r="A34" s="27" t="s">
        <v>545</v>
      </c>
      <c r="B34" s="214">
        <v>0</v>
      </c>
      <c r="C34" s="214">
        <v>33861547</v>
      </c>
      <c r="D34" s="201">
        <v>33861547</v>
      </c>
      <c r="E34" s="214">
        <v>7841981.4399999995</v>
      </c>
      <c r="F34" s="214">
        <v>2688423.9</v>
      </c>
      <c r="G34" s="201">
        <v>2688423.9</v>
      </c>
    </row>
    <row r="35" spans="1:8">
      <c r="A35" s="27" t="s">
        <v>546</v>
      </c>
      <c r="B35" s="201">
        <f>B36</f>
        <v>0</v>
      </c>
      <c r="C35" s="201">
        <f>C36</f>
        <v>0</v>
      </c>
      <c r="D35" s="201">
        <f>B35+C35</f>
        <v>0</v>
      </c>
      <c r="E35" s="201">
        <f>E36</f>
        <v>0</v>
      </c>
      <c r="F35" s="201">
        <f>F36</f>
        <v>0</v>
      </c>
      <c r="G35" s="201">
        <f t="shared" si="1"/>
        <v>0</v>
      </c>
    </row>
    <row r="36" spans="1:8">
      <c r="A36" s="30" t="s">
        <v>547</v>
      </c>
      <c r="B36" s="201">
        <v>0</v>
      </c>
      <c r="C36" s="201">
        <v>0</v>
      </c>
      <c r="D36" s="201">
        <f>B36+C36</f>
        <v>0</v>
      </c>
      <c r="E36" s="201">
        <v>0</v>
      </c>
      <c r="F36" s="201">
        <v>0</v>
      </c>
      <c r="G36" s="201">
        <f t="shared" si="1"/>
        <v>0</v>
      </c>
    </row>
    <row r="37" spans="1:8">
      <c r="A37" s="27" t="s">
        <v>548</v>
      </c>
      <c r="B37" s="201">
        <f>B38+B39</f>
        <v>0</v>
      </c>
      <c r="C37" s="201">
        <f t="shared" ref="C37:F37" si="6">C38+C39</f>
        <v>0</v>
      </c>
      <c r="D37" s="201">
        <f t="shared" si="6"/>
        <v>0</v>
      </c>
      <c r="E37" s="201">
        <f t="shared" si="6"/>
        <v>0</v>
      </c>
      <c r="F37" s="201">
        <f t="shared" si="6"/>
        <v>0</v>
      </c>
      <c r="G37" s="201">
        <f t="shared" si="1"/>
        <v>0</v>
      </c>
    </row>
    <row r="38" spans="1:8">
      <c r="A38" s="30" t="s">
        <v>549</v>
      </c>
      <c r="B38" s="201">
        <v>0</v>
      </c>
      <c r="C38" s="201">
        <v>0</v>
      </c>
      <c r="D38" s="201">
        <f>B38+C38</f>
        <v>0</v>
      </c>
      <c r="E38" s="201">
        <v>0</v>
      </c>
      <c r="F38" s="201">
        <v>0</v>
      </c>
      <c r="G38" s="201">
        <f t="shared" si="1"/>
        <v>0</v>
      </c>
    </row>
    <row r="39" spans="1:8">
      <c r="A39" s="30" t="s">
        <v>550</v>
      </c>
      <c r="B39" s="201">
        <v>0</v>
      </c>
      <c r="C39" s="201">
        <v>0</v>
      </c>
      <c r="D39" s="201">
        <f>B39+C39</f>
        <v>0</v>
      </c>
      <c r="E39" s="201">
        <v>0</v>
      </c>
      <c r="F39" s="201">
        <v>0</v>
      </c>
      <c r="G39" s="201">
        <f t="shared" si="1"/>
        <v>0</v>
      </c>
    </row>
    <row r="40" spans="1:8">
      <c r="A40" s="28"/>
      <c r="B40" s="201"/>
      <c r="C40" s="201"/>
      <c r="D40" s="201"/>
      <c r="E40" s="201"/>
      <c r="F40" s="201"/>
      <c r="G40" s="201"/>
    </row>
    <row r="41" spans="1:8">
      <c r="A41" s="29" t="s">
        <v>551</v>
      </c>
      <c r="B41" s="199">
        <f>B9+B10+B11+B12+B13+B14+B15+B16+B28++B34+B35+B37</f>
        <v>0</v>
      </c>
      <c r="C41" s="199">
        <f t="shared" ref="C41:G41" si="7">C9+C10+C11+C12+C13+C14+C15+C16+C28++C34+C35+C37</f>
        <v>70040044.819999993</v>
      </c>
      <c r="D41" s="199">
        <f t="shared" si="7"/>
        <v>70040044.819999993</v>
      </c>
      <c r="E41" s="199">
        <f t="shared" si="7"/>
        <v>8566166.3300000001</v>
      </c>
      <c r="F41" s="199">
        <f t="shared" si="7"/>
        <v>3412608.79</v>
      </c>
      <c r="G41" s="199">
        <f t="shared" si="7"/>
        <v>3412608.79</v>
      </c>
    </row>
    <row r="42" spans="1:8">
      <c r="A42" s="29" t="s">
        <v>552</v>
      </c>
      <c r="B42" s="221"/>
      <c r="C42" s="221"/>
      <c r="D42" s="221"/>
      <c r="E42" s="221"/>
      <c r="F42" s="221"/>
      <c r="G42" s="199">
        <f>IF((F41-B41)&lt;0,0,(F41-B41))</f>
        <v>3412608.79</v>
      </c>
      <c r="H42" s="100"/>
    </row>
    <row r="43" spans="1:8">
      <c r="A43" s="28"/>
      <c r="B43" s="175"/>
      <c r="C43" s="175"/>
      <c r="D43" s="175"/>
      <c r="E43" s="175"/>
      <c r="F43" s="175"/>
      <c r="G43" s="175"/>
    </row>
    <row r="44" spans="1:8">
      <c r="A44" s="29" t="s">
        <v>553</v>
      </c>
      <c r="B44" s="175"/>
      <c r="C44" s="175"/>
      <c r="D44" s="175"/>
      <c r="E44" s="175"/>
      <c r="F44" s="175"/>
      <c r="G44" s="175"/>
    </row>
    <row r="45" spans="1:8">
      <c r="A45" s="27" t="s">
        <v>554</v>
      </c>
      <c r="B45" s="201">
        <f>SUM(B46:B53)</f>
        <v>0</v>
      </c>
      <c r="C45" s="201">
        <f t="shared" ref="C45:F45" si="8">SUM(C46:C53)</f>
        <v>0</v>
      </c>
      <c r="D45" s="201">
        <f t="shared" si="8"/>
        <v>0</v>
      </c>
      <c r="E45" s="201">
        <f t="shared" si="8"/>
        <v>0</v>
      </c>
      <c r="F45" s="201">
        <f t="shared" si="8"/>
        <v>0</v>
      </c>
      <c r="G45" s="201">
        <f>F45-B45</f>
        <v>0</v>
      </c>
    </row>
    <row r="46" spans="1:8">
      <c r="A46" s="24" t="s">
        <v>555</v>
      </c>
      <c r="B46" s="214">
        <v>0</v>
      </c>
      <c r="C46" s="214">
        <v>0</v>
      </c>
      <c r="D46" s="201">
        <f>B46+C46</f>
        <v>0</v>
      </c>
      <c r="E46" s="214">
        <v>0</v>
      </c>
      <c r="F46" s="214">
        <v>0</v>
      </c>
      <c r="G46" s="201">
        <f>F46-B46</f>
        <v>0</v>
      </c>
    </row>
    <row r="47" spans="1:8">
      <c r="A47" s="24" t="s">
        <v>556</v>
      </c>
      <c r="B47" s="214">
        <v>0</v>
      </c>
      <c r="C47" s="214">
        <v>0</v>
      </c>
      <c r="D47" s="201">
        <f t="shared" ref="D47:D53" si="9">B47+C47</f>
        <v>0</v>
      </c>
      <c r="E47" s="214">
        <v>0</v>
      </c>
      <c r="F47" s="214">
        <v>0</v>
      </c>
      <c r="G47" s="201">
        <f t="shared" ref="G47:G48" si="10">F47-B47</f>
        <v>0</v>
      </c>
    </row>
    <row r="48" spans="1:8">
      <c r="A48" s="24" t="s">
        <v>557</v>
      </c>
      <c r="B48" s="214">
        <v>0</v>
      </c>
      <c r="C48" s="214">
        <v>0</v>
      </c>
      <c r="D48" s="201">
        <f t="shared" si="9"/>
        <v>0</v>
      </c>
      <c r="E48" s="214">
        <v>0</v>
      </c>
      <c r="F48" s="214">
        <v>0</v>
      </c>
      <c r="G48" s="201">
        <f t="shared" si="10"/>
        <v>0</v>
      </c>
    </row>
    <row r="49" spans="1:7" ht="30">
      <c r="A49" s="24" t="s">
        <v>558</v>
      </c>
      <c r="B49" s="214">
        <v>0</v>
      </c>
      <c r="C49" s="214">
        <v>0</v>
      </c>
      <c r="D49" s="201">
        <f t="shared" si="9"/>
        <v>0</v>
      </c>
      <c r="E49" s="214">
        <v>0</v>
      </c>
      <c r="F49" s="214">
        <v>0</v>
      </c>
      <c r="G49" s="201">
        <f>F49-B49</f>
        <v>0</v>
      </c>
    </row>
    <row r="50" spans="1:7">
      <c r="A50" s="24" t="s">
        <v>559</v>
      </c>
      <c r="B50" s="214">
        <v>0</v>
      </c>
      <c r="C50" s="214">
        <v>0</v>
      </c>
      <c r="D50" s="201">
        <f t="shared" si="9"/>
        <v>0</v>
      </c>
      <c r="E50" s="214">
        <v>0</v>
      </c>
      <c r="F50" s="214">
        <v>0</v>
      </c>
      <c r="G50" s="201">
        <f t="shared" ref="G50:G63" si="11">F50-B50</f>
        <v>0</v>
      </c>
    </row>
    <row r="51" spans="1:7">
      <c r="A51" s="24" t="s">
        <v>560</v>
      </c>
      <c r="B51" s="214">
        <v>0</v>
      </c>
      <c r="C51" s="214">
        <v>0</v>
      </c>
      <c r="D51" s="201">
        <f t="shared" si="9"/>
        <v>0</v>
      </c>
      <c r="E51" s="214">
        <v>0</v>
      </c>
      <c r="F51" s="214">
        <v>0</v>
      </c>
      <c r="G51" s="201">
        <f t="shared" si="11"/>
        <v>0</v>
      </c>
    </row>
    <row r="52" spans="1:7" ht="30">
      <c r="A52" s="16" t="s">
        <v>561</v>
      </c>
      <c r="B52" s="214">
        <v>0</v>
      </c>
      <c r="C52" s="214">
        <v>0</v>
      </c>
      <c r="D52" s="201">
        <f t="shared" si="9"/>
        <v>0</v>
      </c>
      <c r="E52" s="214">
        <v>0</v>
      </c>
      <c r="F52" s="214">
        <v>0</v>
      </c>
      <c r="G52" s="201">
        <f t="shared" si="11"/>
        <v>0</v>
      </c>
    </row>
    <row r="53" spans="1:7">
      <c r="A53" s="30" t="s">
        <v>562</v>
      </c>
      <c r="B53" s="214">
        <v>0</v>
      </c>
      <c r="C53" s="214">
        <v>0</v>
      </c>
      <c r="D53" s="201">
        <f t="shared" si="9"/>
        <v>0</v>
      </c>
      <c r="E53" s="214">
        <v>0</v>
      </c>
      <c r="F53" s="214">
        <v>0</v>
      </c>
      <c r="G53" s="201">
        <f t="shared" si="11"/>
        <v>0</v>
      </c>
    </row>
    <row r="54" spans="1:7">
      <c r="A54" s="27" t="s">
        <v>563</v>
      </c>
      <c r="B54" s="201">
        <f>SUM(B55:B58)</f>
        <v>0</v>
      </c>
      <c r="C54" s="201">
        <f t="shared" ref="C54:F54" si="12">SUM(C55:C58)</f>
        <v>0</v>
      </c>
      <c r="D54" s="201">
        <f t="shared" si="12"/>
        <v>0</v>
      </c>
      <c r="E54" s="201">
        <f t="shared" si="12"/>
        <v>0</v>
      </c>
      <c r="F54" s="201">
        <f t="shared" si="12"/>
        <v>0</v>
      </c>
      <c r="G54" s="201">
        <f t="shared" si="11"/>
        <v>0</v>
      </c>
    </row>
    <row r="55" spans="1:7">
      <c r="A55" s="16" t="s">
        <v>564</v>
      </c>
      <c r="B55" s="214">
        <v>0</v>
      </c>
      <c r="C55" s="214">
        <v>0</v>
      </c>
      <c r="D55" s="201">
        <f t="shared" ref="D55:D58" si="13">B55+C55</f>
        <v>0</v>
      </c>
      <c r="E55" s="214">
        <v>0</v>
      </c>
      <c r="F55" s="214">
        <v>0</v>
      </c>
      <c r="G55" s="201">
        <f t="shared" si="11"/>
        <v>0</v>
      </c>
    </row>
    <row r="56" spans="1:7">
      <c r="A56" s="24" t="s">
        <v>565</v>
      </c>
      <c r="B56" s="214">
        <v>0</v>
      </c>
      <c r="C56" s="214">
        <v>0</v>
      </c>
      <c r="D56" s="201">
        <f t="shared" si="13"/>
        <v>0</v>
      </c>
      <c r="E56" s="214">
        <v>0</v>
      </c>
      <c r="F56" s="214">
        <v>0</v>
      </c>
      <c r="G56" s="201">
        <f t="shared" si="11"/>
        <v>0</v>
      </c>
    </row>
    <row r="57" spans="1:7">
      <c r="A57" s="24" t="s">
        <v>566</v>
      </c>
      <c r="B57" s="214">
        <v>0</v>
      </c>
      <c r="C57" s="214">
        <v>0</v>
      </c>
      <c r="D57" s="201">
        <f t="shared" si="13"/>
        <v>0</v>
      </c>
      <c r="E57" s="214">
        <v>0</v>
      </c>
      <c r="F57" s="214">
        <v>0</v>
      </c>
      <c r="G57" s="201">
        <f t="shared" si="11"/>
        <v>0</v>
      </c>
    </row>
    <row r="58" spans="1:7">
      <c r="A58" s="16" t="s">
        <v>567</v>
      </c>
      <c r="B58" s="214">
        <v>0</v>
      </c>
      <c r="C58" s="214">
        <v>0</v>
      </c>
      <c r="D58" s="201">
        <f t="shared" si="13"/>
        <v>0</v>
      </c>
      <c r="E58" s="214">
        <v>0</v>
      </c>
      <c r="F58" s="214">
        <v>0</v>
      </c>
      <c r="G58" s="201">
        <f t="shared" si="11"/>
        <v>0</v>
      </c>
    </row>
    <row r="59" spans="1:7">
      <c r="A59" s="27" t="s">
        <v>568</v>
      </c>
      <c r="B59" s="201">
        <f>B60+B61</f>
        <v>0</v>
      </c>
      <c r="C59" s="201">
        <f t="shared" ref="C59:F59" si="14">C60+C61</f>
        <v>0</v>
      </c>
      <c r="D59" s="201">
        <f t="shared" si="14"/>
        <v>0</v>
      </c>
      <c r="E59" s="201">
        <f t="shared" si="14"/>
        <v>0</v>
      </c>
      <c r="F59" s="201">
        <f t="shared" si="14"/>
        <v>0</v>
      </c>
      <c r="G59" s="201">
        <f t="shared" si="11"/>
        <v>0</v>
      </c>
    </row>
    <row r="60" spans="1:7">
      <c r="A60" s="24" t="s">
        <v>569</v>
      </c>
      <c r="B60" s="201">
        <v>0</v>
      </c>
      <c r="C60" s="201">
        <v>0</v>
      </c>
      <c r="D60" s="201">
        <f t="shared" ref="D60:D63" si="15">B60+C60</f>
        <v>0</v>
      </c>
      <c r="E60" s="201">
        <v>0</v>
      </c>
      <c r="F60" s="201">
        <v>0</v>
      </c>
      <c r="G60" s="201">
        <f t="shared" si="11"/>
        <v>0</v>
      </c>
    </row>
    <row r="61" spans="1:7">
      <c r="A61" s="24" t="s">
        <v>570</v>
      </c>
      <c r="B61" s="214">
        <v>0</v>
      </c>
      <c r="C61" s="214">
        <v>0</v>
      </c>
      <c r="D61" s="201">
        <f t="shared" si="15"/>
        <v>0</v>
      </c>
      <c r="E61" s="214">
        <v>0</v>
      </c>
      <c r="F61" s="214">
        <v>0</v>
      </c>
      <c r="G61" s="201">
        <f t="shared" si="11"/>
        <v>0</v>
      </c>
    </row>
    <row r="62" spans="1:7">
      <c r="A62" s="27" t="s">
        <v>571</v>
      </c>
      <c r="B62" s="214">
        <v>0</v>
      </c>
      <c r="C62" s="214">
        <v>0</v>
      </c>
      <c r="D62" s="201">
        <f t="shared" si="15"/>
        <v>0</v>
      </c>
      <c r="E62" s="214">
        <v>0</v>
      </c>
      <c r="F62" s="214">
        <v>0</v>
      </c>
      <c r="G62" s="201">
        <f t="shared" si="11"/>
        <v>0</v>
      </c>
    </row>
    <row r="63" spans="1:7">
      <c r="A63" s="27" t="s">
        <v>572</v>
      </c>
      <c r="B63" s="214">
        <v>0</v>
      </c>
      <c r="C63" s="214">
        <v>0</v>
      </c>
      <c r="D63" s="201">
        <f t="shared" si="15"/>
        <v>0</v>
      </c>
      <c r="E63" s="214">
        <v>0</v>
      </c>
      <c r="F63" s="214">
        <v>0</v>
      </c>
      <c r="G63" s="201">
        <f t="shared" si="11"/>
        <v>0</v>
      </c>
    </row>
    <row r="64" spans="1:7">
      <c r="A64" s="28"/>
      <c r="B64" s="175"/>
      <c r="C64" s="175"/>
      <c r="D64" s="175"/>
      <c r="E64" s="175"/>
      <c r="F64" s="175"/>
      <c r="G64" s="175"/>
    </row>
    <row r="65" spans="1:7">
      <c r="A65" s="29" t="s">
        <v>573</v>
      </c>
      <c r="B65" s="199">
        <f>B45+B54+B59+B62+B63</f>
        <v>0</v>
      </c>
      <c r="C65" s="199">
        <f t="shared" ref="C65:F65" si="16">C45+C54+C59+C62+C63</f>
        <v>0</v>
      </c>
      <c r="D65" s="199">
        <f t="shared" si="16"/>
        <v>0</v>
      </c>
      <c r="E65" s="199">
        <f t="shared" si="16"/>
        <v>0</v>
      </c>
      <c r="F65" s="199">
        <f t="shared" si="16"/>
        <v>0</v>
      </c>
      <c r="G65" s="199">
        <f>F65-B65</f>
        <v>0</v>
      </c>
    </row>
    <row r="66" spans="1:7">
      <c r="A66" s="28"/>
      <c r="B66" s="175"/>
      <c r="C66" s="175"/>
      <c r="D66" s="175"/>
      <c r="E66" s="175"/>
      <c r="F66" s="175"/>
      <c r="G66" s="175"/>
    </row>
    <row r="67" spans="1:7">
      <c r="A67" s="29" t="s">
        <v>574</v>
      </c>
      <c r="B67" s="199">
        <f>B68</f>
        <v>0</v>
      </c>
      <c r="C67" s="199">
        <f t="shared" ref="C67:G67" si="17">C68</f>
        <v>0</v>
      </c>
      <c r="D67" s="199">
        <f t="shared" si="17"/>
        <v>0</v>
      </c>
      <c r="E67" s="199">
        <f t="shared" si="17"/>
        <v>0</v>
      </c>
      <c r="F67" s="199">
        <f t="shared" si="17"/>
        <v>0</v>
      </c>
      <c r="G67" s="199">
        <f t="shared" si="17"/>
        <v>0</v>
      </c>
    </row>
    <row r="68" spans="1:7">
      <c r="A68" s="27" t="s">
        <v>575</v>
      </c>
      <c r="B68" s="214">
        <v>0</v>
      </c>
      <c r="C68" s="214">
        <v>0</v>
      </c>
      <c r="D68" s="201">
        <f>B68+C68</f>
        <v>0</v>
      </c>
      <c r="E68" s="214">
        <v>0</v>
      </c>
      <c r="F68" s="214">
        <v>0</v>
      </c>
      <c r="G68" s="201">
        <f t="shared" ref="G68" si="18">F68-B68</f>
        <v>0</v>
      </c>
    </row>
    <row r="69" spans="1:7">
      <c r="A69" s="28"/>
      <c r="B69" s="175"/>
      <c r="C69" s="175"/>
      <c r="D69" s="175"/>
      <c r="E69" s="175"/>
      <c r="F69" s="175"/>
      <c r="G69" s="175"/>
    </row>
    <row r="70" spans="1:7">
      <c r="A70" s="29" t="s">
        <v>576</v>
      </c>
      <c r="B70" s="199">
        <f>B41+B65+B67</f>
        <v>0</v>
      </c>
      <c r="C70" s="199">
        <f t="shared" ref="C70:G70" si="19">C41+C65+C67</f>
        <v>70040044.819999993</v>
      </c>
      <c r="D70" s="199">
        <f t="shared" si="19"/>
        <v>70040044.819999993</v>
      </c>
      <c r="E70" s="199">
        <f t="shared" si="19"/>
        <v>8566166.3300000001</v>
      </c>
      <c r="F70" s="199">
        <f t="shared" si="19"/>
        <v>3412608.79</v>
      </c>
      <c r="G70" s="199">
        <f t="shared" si="19"/>
        <v>3412608.79</v>
      </c>
    </row>
    <row r="71" spans="1:7">
      <c r="A71" s="28"/>
      <c r="B71" s="175"/>
      <c r="C71" s="175"/>
      <c r="D71" s="175"/>
      <c r="E71" s="175"/>
      <c r="F71" s="175"/>
      <c r="G71" s="175"/>
    </row>
    <row r="72" spans="1:7">
      <c r="A72" s="29" t="s">
        <v>577</v>
      </c>
      <c r="B72" s="175"/>
      <c r="C72" s="175"/>
      <c r="D72" s="175"/>
      <c r="E72" s="175"/>
      <c r="F72" s="175"/>
      <c r="G72" s="175"/>
    </row>
    <row r="73" spans="1:7">
      <c r="A73" s="102" t="s">
        <v>578</v>
      </c>
      <c r="B73" s="214">
        <v>0</v>
      </c>
      <c r="C73" s="214">
        <v>0</v>
      </c>
      <c r="D73" s="201">
        <f t="shared" ref="D73:D74" si="20">B73+C73</f>
        <v>0</v>
      </c>
      <c r="E73" s="214">
        <v>0</v>
      </c>
      <c r="F73" s="214">
        <v>0</v>
      </c>
      <c r="G73" s="201">
        <f t="shared" ref="G73:G74" si="21">F73-B73</f>
        <v>0</v>
      </c>
    </row>
    <row r="74" spans="1:7" ht="30">
      <c r="A74" s="102" t="s">
        <v>579</v>
      </c>
      <c r="B74" s="201">
        <v>0</v>
      </c>
      <c r="C74" s="201">
        <v>0</v>
      </c>
      <c r="D74" s="201">
        <f t="shared" si="20"/>
        <v>0</v>
      </c>
      <c r="E74" s="201">
        <v>0</v>
      </c>
      <c r="F74" s="201">
        <v>0</v>
      </c>
      <c r="G74" s="201">
        <f t="shared" si="21"/>
        <v>0</v>
      </c>
    </row>
    <row r="75" spans="1:7">
      <c r="A75" s="103" t="s">
        <v>580</v>
      </c>
      <c r="B75" s="199">
        <f>B73+B74</f>
        <v>0</v>
      </c>
      <c r="C75" s="199">
        <f t="shared" ref="C75:G75" si="22">C73+C74</f>
        <v>0</v>
      </c>
      <c r="D75" s="199">
        <f t="shared" si="22"/>
        <v>0</v>
      </c>
      <c r="E75" s="199">
        <f t="shared" si="22"/>
        <v>0</v>
      </c>
      <c r="F75" s="199">
        <f t="shared" si="22"/>
        <v>0</v>
      </c>
      <c r="G75" s="199">
        <f t="shared" si="22"/>
        <v>0</v>
      </c>
    </row>
    <row r="76" spans="1:7">
      <c r="A76" s="21"/>
      <c r="B76" s="206"/>
      <c r="C76" s="206"/>
      <c r="D76" s="206"/>
      <c r="E76" s="206"/>
      <c r="F76" s="206"/>
      <c r="G76" s="206"/>
    </row>
    <row r="77" spans="1:7">
      <c r="A77" s="14" t="s">
        <v>731</v>
      </c>
      <c r="B77" s="181"/>
      <c r="C77" s="181"/>
      <c r="D77" s="181"/>
      <c r="E77" s="181"/>
      <c r="F77" s="181"/>
      <c r="G77" s="181"/>
    </row>
    <row r="78" spans="1:7">
      <c r="A78" s="87"/>
      <c r="B78" s="222"/>
      <c r="C78" s="222"/>
      <c r="D78" s="222"/>
      <c r="E78" s="222"/>
      <c r="F78" s="222"/>
      <c r="G78" s="223"/>
    </row>
    <row r="79" spans="1:7">
      <c r="A79" s="87"/>
      <c r="B79" s="181"/>
      <c r="C79" s="181"/>
      <c r="D79" s="181"/>
      <c r="E79" s="181"/>
      <c r="F79" s="181"/>
      <c r="G79" s="224"/>
    </row>
    <row r="80" spans="1:7">
      <c r="A80" s="87"/>
    </row>
    <row r="81" spans="1:1">
      <c r="A81" s="87"/>
    </row>
    <row r="82" spans="1:1">
      <c r="A82" s="8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ignoredErrors>
    <ignoredError sqref="B20:G21 B16:C16 E16 D16:D17 D9:D14 C18:D18 G16:G17 G18 G9:G14 C17 C19:D19 B23:G24 C22:D22 B28:G28 C25:D25 C26:D26 B35:G45 C30:D30 C31:D31 C32:D32 C33:D33 B54:G54 C46:D46 C47:D47 C48:D48 C49:D49 C50:D50 C51:D51 C52:D52 C53:D53 B57:D57 C55:D55 C56:D56 B59:G61 C58:D58 B69:G72 C68:D68 B74:G83 C73:D73 G19 G22 G25 G26 B27:D27 G27 B29:D29 G29 G30 G31 G32 G33 G46 G47 G48 G49 G50 G51 G52 G53 G55 G56 G57 G58 B64:G67 B62:D62 G62 B63:D63 G63 G68 G7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style="104" customWidth="1"/>
    <col min="6" max="6" width="20.85546875" style="104" customWidth="1"/>
    <col min="7" max="7" width="21" style="104" customWidth="1"/>
  </cols>
  <sheetData>
    <row r="1" spans="1:8" ht="48.75" customHeight="1">
      <c r="A1" s="276" t="s">
        <v>0</v>
      </c>
      <c r="B1" s="275"/>
      <c r="C1" s="275"/>
      <c r="D1" s="275"/>
      <c r="E1" s="275"/>
      <c r="F1" s="275"/>
      <c r="G1" s="275"/>
    </row>
    <row r="2" spans="1:8">
      <c r="A2" s="280" t="str">
        <f>+'F5'!A2:G2</f>
        <v>Fideicomiso para la Modernización de los  Registros Públicos de la Propiedad del Estado de Guanajuato “FIDEMOR”</v>
      </c>
      <c r="B2" s="280"/>
      <c r="C2" s="280"/>
      <c r="D2" s="280"/>
      <c r="E2" s="280"/>
      <c r="F2" s="280"/>
      <c r="G2" s="280"/>
    </row>
    <row r="3" spans="1:8">
      <c r="A3" s="281" t="s">
        <v>1</v>
      </c>
      <c r="B3" s="281"/>
      <c r="C3" s="281"/>
      <c r="D3" s="281"/>
      <c r="E3" s="281"/>
      <c r="F3" s="281"/>
      <c r="G3" s="281"/>
    </row>
    <row r="4" spans="1:8">
      <c r="A4" s="281" t="s">
        <v>2</v>
      </c>
      <c r="B4" s="281"/>
      <c r="C4" s="281"/>
      <c r="D4" s="281"/>
      <c r="E4" s="281"/>
      <c r="F4" s="281"/>
      <c r="G4" s="281"/>
    </row>
    <row r="5" spans="1:8">
      <c r="A5" s="282" t="s">
        <v>736</v>
      </c>
      <c r="B5" s="282"/>
      <c r="C5" s="282"/>
      <c r="D5" s="282"/>
      <c r="E5" s="282"/>
      <c r="F5" s="282"/>
      <c r="G5" s="282"/>
    </row>
    <row r="6" spans="1:8">
      <c r="A6" s="273" t="s">
        <v>3</v>
      </c>
      <c r="B6" s="273"/>
      <c r="C6" s="273"/>
      <c r="D6" s="273"/>
      <c r="E6" s="273"/>
      <c r="F6" s="273"/>
      <c r="G6" s="273"/>
    </row>
    <row r="7" spans="1:8">
      <c r="A7" s="277" t="s">
        <v>4</v>
      </c>
      <c r="B7" s="278" t="s">
        <v>5</v>
      </c>
      <c r="C7" s="278"/>
      <c r="D7" s="278"/>
      <c r="E7" s="278"/>
      <c r="F7" s="278"/>
      <c r="G7" s="279" t="s">
        <v>6</v>
      </c>
    </row>
    <row r="8" spans="1:8" ht="30">
      <c r="A8" s="277"/>
      <c r="B8" s="172" t="s">
        <v>7</v>
      </c>
      <c r="C8" s="172" t="s">
        <v>8</v>
      </c>
      <c r="D8" s="172" t="s">
        <v>9</v>
      </c>
      <c r="E8" s="172" t="s">
        <v>10</v>
      </c>
      <c r="F8" s="172" t="s">
        <v>11</v>
      </c>
      <c r="G8" s="278"/>
    </row>
    <row r="9" spans="1:8">
      <c r="A9" s="5" t="s">
        <v>12</v>
      </c>
      <c r="B9" s="225">
        <v>0</v>
      </c>
      <c r="C9" s="225">
        <v>70040044.819999993</v>
      </c>
      <c r="D9" s="225">
        <v>70040044.819999993</v>
      </c>
      <c r="E9" s="225">
        <v>2382153.23</v>
      </c>
      <c r="F9" s="225">
        <v>2316613.23</v>
      </c>
      <c r="G9" s="225">
        <v>67657891.590000004</v>
      </c>
    </row>
    <row r="10" spans="1:8">
      <c r="A10" s="6" t="s">
        <v>13</v>
      </c>
      <c r="B10" s="226">
        <v>0</v>
      </c>
      <c r="C10" s="226">
        <v>12282640.460000001</v>
      </c>
      <c r="D10" s="226">
        <v>12282640.460000001</v>
      </c>
      <c r="E10" s="226">
        <v>2189404.58</v>
      </c>
      <c r="F10" s="226">
        <v>2189404.58</v>
      </c>
      <c r="G10" s="226">
        <v>10093235.880000001</v>
      </c>
    </row>
    <row r="11" spans="1:8">
      <c r="A11" s="7" t="s">
        <v>14</v>
      </c>
      <c r="B11" s="227">
        <v>0</v>
      </c>
      <c r="C11" s="227">
        <v>0</v>
      </c>
      <c r="D11" s="226">
        <v>0</v>
      </c>
      <c r="E11" s="227">
        <v>0</v>
      </c>
      <c r="F11" s="227">
        <v>0</v>
      </c>
      <c r="G11" s="226">
        <v>0</v>
      </c>
      <c r="H11" s="33" t="s">
        <v>152</v>
      </c>
    </row>
    <row r="12" spans="1:8">
      <c r="A12" s="7" t="s">
        <v>15</v>
      </c>
      <c r="B12" s="227">
        <v>0</v>
      </c>
      <c r="C12" s="227">
        <v>12282640.460000001</v>
      </c>
      <c r="D12" s="226">
        <v>12282640.460000001</v>
      </c>
      <c r="E12" s="227">
        <v>2189404.58</v>
      </c>
      <c r="F12" s="227">
        <v>2189404.58</v>
      </c>
      <c r="G12" s="226">
        <v>10093235.880000001</v>
      </c>
      <c r="H12" s="33" t="s">
        <v>153</v>
      </c>
    </row>
    <row r="13" spans="1:8">
      <c r="A13" s="7" t="s">
        <v>16</v>
      </c>
      <c r="B13" s="227">
        <v>0</v>
      </c>
      <c r="C13" s="227">
        <v>0</v>
      </c>
      <c r="D13" s="226">
        <v>0</v>
      </c>
      <c r="E13" s="227">
        <v>0</v>
      </c>
      <c r="F13" s="227">
        <v>0</v>
      </c>
      <c r="G13" s="226">
        <v>0</v>
      </c>
      <c r="H13" s="33" t="s">
        <v>154</v>
      </c>
    </row>
    <row r="14" spans="1:8">
      <c r="A14" s="7" t="s">
        <v>17</v>
      </c>
      <c r="B14" s="227">
        <v>0</v>
      </c>
      <c r="C14" s="227">
        <v>0</v>
      </c>
      <c r="D14" s="226">
        <v>0</v>
      </c>
      <c r="E14" s="227">
        <v>0</v>
      </c>
      <c r="F14" s="227">
        <v>0</v>
      </c>
      <c r="G14" s="226">
        <v>0</v>
      </c>
      <c r="H14" s="33" t="s">
        <v>155</v>
      </c>
    </row>
    <row r="15" spans="1:8">
      <c r="A15" s="7" t="s">
        <v>18</v>
      </c>
      <c r="B15" s="227">
        <v>0</v>
      </c>
      <c r="C15" s="227">
        <v>0</v>
      </c>
      <c r="D15" s="226">
        <v>0</v>
      </c>
      <c r="E15" s="227">
        <v>0</v>
      </c>
      <c r="F15" s="227">
        <v>0</v>
      </c>
      <c r="G15" s="226">
        <v>0</v>
      </c>
      <c r="H15" s="33" t="s">
        <v>156</v>
      </c>
    </row>
    <row r="16" spans="1:8">
      <c r="A16" s="7" t="s">
        <v>19</v>
      </c>
      <c r="B16" s="227">
        <v>0</v>
      </c>
      <c r="C16" s="227">
        <v>0</v>
      </c>
      <c r="D16" s="226">
        <v>0</v>
      </c>
      <c r="E16" s="227">
        <v>0</v>
      </c>
      <c r="F16" s="227">
        <v>0</v>
      </c>
      <c r="G16" s="226">
        <v>0</v>
      </c>
      <c r="H16" s="33" t="s">
        <v>157</v>
      </c>
    </row>
    <row r="17" spans="1:8">
      <c r="A17" s="7" t="s">
        <v>20</v>
      </c>
      <c r="B17" s="227">
        <v>0</v>
      </c>
      <c r="C17" s="227">
        <v>0</v>
      </c>
      <c r="D17" s="226">
        <v>0</v>
      </c>
      <c r="E17" s="227">
        <v>0</v>
      </c>
      <c r="F17" s="227">
        <v>0</v>
      </c>
      <c r="G17" s="226">
        <v>0</v>
      </c>
      <c r="H17" s="33" t="s">
        <v>158</v>
      </c>
    </row>
    <row r="18" spans="1:8">
      <c r="A18" s="6" t="s">
        <v>21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</row>
    <row r="19" spans="1:8">
      <c r="A19" s="7" t="s">
        <v>22</v>
      </c>
      <c r="B19" s="227">
        <v>0</v>
      </c>
      <c r="C19" s="227">
        <v>0</v>
      </c>
      <c r="D19" s="226">
        <v>0</v>
      </c>
      <c r="E19" s="227">
        <v>0</v>
      </c>
      <c r="F19" s="227">
        <v>0</v>
      </c>
      <c r="G19" s="226">
        <v>0</v>
      </c>
      <c r="H19" s="34" t="s">
        <v>159</v>
      </c>
    </row>
    <row r="20" spans="1:8">
      <c r="A20" s="7" t="s">
        <v>23</v>
      </c>
      <c r="B20" s="227">
        <v>0</v>
      </c>
      <c r="C20" s="227">
        <v>0</v>
      </c>
      <c r="D20" s="226">
        <v>0</v>
      </c>
      <c r="E20" s="227">
        <v>0</v>
      </c>
      <c r="F20" s="227">
        <v>0</v>
      </c>
      <c r="G20" s="226">
        <v>0</v>
      </c>
      <c r="H20" s="34" t="s">
        <v>160</v>
      </c>
    </row>
    <row r="21" spans="1:8">
      <c r="A21" s="7" t="s">
        <v>24</v>
      </c>
      <c r="B21" s="227">
        <v>0</v>
      </c>
      <c r="C21" s="227">
        <v>0</v>
      </c>
      <c r="D21" s="226">
        <v>0</v>
      </c>
      <c r="E21" s="227">
        <v>0</v>
      </c>
      <c r="F21" s="227">
        <v>0</v>
      </c>
      <c r="G21" s="226">
        <v>0</v>
      </c>
      <c r="H21" s="34" t="s">
        <v>161</v>
      </c>
    </row>
    <row r="22" spans="1:8">
      <c r="A22" s="7" t="s">
        <v>25</v>
      </c>
      <c r="B22" s="227">
        <v>0</v>
      </c>
      <c r="C22" s="227">
        <v>0</v>
      </c>
      <c r="D22" s="226">
        <v>0</v>
      </c>
      <c r="E22" s="227">
        <v>0</v>
      </c>
      <c r="F22" s="227">
        <v>0</v>
      </c>
      <c r="G22" s="226">
        <v>0</v>
      </c>
      <c r="H22" s="34" t="s">
        <v>162</v>
      </c>
    </row>
    <row r="23" spans="1:8">
      <c r="A23" s="7" t="s">
        <v>26</v>
      </c>
      <c r="B23" s="227">
        <v>0</v>
      </c>
      <c r="C23" s="227">
        <v>0</v>
      </c>
      <c r="D23" s="226">
        <v>0</v>
      </c>
      <c r="E23" s="227">
        <v>0</v>
      </c>
      <c r="F23" s="227">
        <v>0</v>
      </c>
      <c r="G23" s="226">
        <v>0</v>
      </c>
      <c r="H23" s="34" t="s">
        <v>163</v>
      </c>
    </row>
    <row r="24" spans="1:8">
      <c r="A24" s="7" t="s">
        <v>27</v>
      </c>
      <c r="B24" s="227">
        <v>0</v>
      </c>
      <c r="C24" s="227">
        <v>0</v>
      </c>
      <c r="D24" s="226">
        <v>0</v>
      </c>
      <c r="E24" s="227">
        <v>0</v>
      </c>
      <c r="F24" s="227">
        <v>0</v>
      </c>
      <c r="G24" s="226">
        <v>0</v>
      </c>
      <c r="H24" s="34" t="s">
        <v>164</v>
      </c>
    </row>
    <row r="25" spans="1:8">
      <c r="A25" s="7" t="s">
        <v>28</v>
      </c>
      <c r="B25" s="227">
        <v>0</v>
      </c>
      <c r="C25" s="227">
        <v>0</v>
      </c>
      <c r="D25" s="226">
        <v>0</v>
      </c>
      <c r="E25" s="227">
        <v>0</v>
      </c>
      <c r="F25" s="227">
        <v>0</v>
      </c>
      <c r="G25" s="226">
        <v>0</v>
      </c>
      <c r="H25" s="34" t="s">
        <v>165</v>
      </c>
    </row>
    <row r="26" spans="1:8">
      <c r="A26" s="7" t="s">
        <v>29</v>
      </c>
      <c r="B26" s="227">
        <v>0</v>
      </c>
      <c r="C26" s="227">
        <v>0</v>
      </c>
      <c r="D26" s="226">
        <v>0</v>
      </c>
      <c r="E26" s="227">
        <v>0</v>
      </c>
      <c r="F26" s="227">
        <v>0</v>
      </c>
      <c r="G26" s="226">
        <v>0</v>
      </c>
      <c r="H26" s="34" t="s">
        <v>166</v>
      </c>
    </row>
    <row r="27" spans="1:8">
      <c r="A27" s="7" t="s">
        <v>30</v>
      </c>
      <c r="B27" s="227">
        <v>0</v>
      </c>
      <c r="C27" s="227">
        <v>0</v>
      </c>
      <c r="D27" s="226">
        <v>0</v>
      </c>
      <c r="E27" s="227">
        <v>0</v>
      </c>
      <c r="F27" s="227">
        <v>0</v>
      </c>
      <c r="G27" s="226">
        <v>0</v>
      </c>
      <c r="H27" s="34" t="s">
        <v>167</v>
      </c>
    </row>
    <row r="28" spans="1:8">
      <c r="A28" s="6" t="s">
        <v>31</v>
      </c>
      <c r="B28" s="226">
        <v>0</v>
      </c>
      <c r="C28" s="226">
        <v>10886904.359999999</v>
      </c>
      <c r="D28" s="226">
        <v>10886904.359999999</v>
      </c>
      <c r="E28" s="226">
        <v>192748.65</v>
      </c>
      <c r="F28" s="226">
        <v>127208.65</v>
      </c>
      <c r="G28" s="226">
        <v>10694155.710000001</v>
      </c>
    </row>
    <row r="29" spans="1:8">
      <c r="A29" s="7" t="s">
        <v>32</v>
      </c>
      <c r="B29" s="227">
        <v>0</v>
      </c>
      <c r="C29" s="227">
        <v>0</v>
      </c>
      <c r="D29" s="226">
        <v>0</v>
      </c>
      <c r="E29" s="227">
        <v>0</v>
      </c>
      <c r="F29" s="227">
        <v>0</v>
      </c>
      <c r="G29" s="226">
        <v>0</v>
      </c>
      <c r="H29" s="35" t="s">
        <v>168</v>
      </c>
    </row>
    <row r="30" spans="1:8">
      <c r="A30" s="7" t="s">
        <v>33</v>
      </c>
      <c r="B30" s="227">
        <v>0</v>
      </c>
      <c r="C30" s="227">
        <v>32000</v>
      </c>
      <c r="D30" s="226">
        <v>32000</v>
      </c>
      <c r="E30" s="227">
        <v>0</v>
      </c>
      <c r="F30" s="227">
        <v>0</v>
      </c>
      <c r="G30" s="226">
        <v>32000</v>
      </c>
      <c r="H30" s="35" t="s">
        <v>169</v>
      </c>
    </row>
    <row r="31" spans="1:8">
      <c r="A31" s="7" t="s">
        <v>34</v>
      </c>
      <c r="B31" s="227">
        <v>0</v>
      </c>
      <c r="C31" s="227">
        <v>2983000</v>
      </c>
      <c r="D31" s="226">
        <v>2983000</v>
      </c>
      <c r="E31" s="227">
        <v>41760</v>
      </c>
      <c r="F31" s="227">
        <v>0</v>
      </c>
      <c r="G31" s="226">
        <v>2941240</v>
      </c>
      <c r="H31" s="35" t="s">
        <v>170</v>
      </c>
    </row>
    <row r="32" spans="1:8">
      <c r="A32" s="7" t="s">
        <v>35</v>
      </c>
      <c r="B32" s="227">
        <v>0</v>
      </c>
      <c r="C32" s="227">
        <v>300000</v>
      </c>
      <c r="D32" s="226">
        <v>300000</v>
      </c>
      <c r="E32" s="227">
        <v>85306.65</v>
      </c>
      <c r="F32" s="227">
        <v>85306.65</v>
      </c>
      <c r="G32" s="226">
        <v>214693.35</v>
      </c>
      <c r="H32" s="35" t="s">
        <v>171</v>
      </c>
    </row>
    <row r="33" spans="1:8">
      <c r="A33" s="7" t="s">
        <v>36</v>
      </c>
      <c r="B33" s="227">
        <v>0</v>
      </c>
      <c r="C33" s="227">
        <v>7201904.3600000003</v>
      </c>
      <c r="D33" s="226">
        <v>7201904.3600000003</v>
      </c>
      <c r="E33" s="227">
        <v>0</v>
      </c>
      <c r="F33" s="227">
        <v>0</v>
      </c>
      <c r="G33" s="226">
        <v>7201904.3600000003</v>
      </c>
      <c r="H33" s="35" t="s">
        <v>172</v>
      </c>
    </row>
    <row r="34" spans="1:8">
      <c r="A34" s="7" t="s">
        <v>37</v>
      </c>
      <c r="B34" s="227">
        <v>0</v>
      </c>
      <c r="C34" s="227">
        <v>0</v>
      </c>
      <c r="D34" s="226">
        <v>0</v>
      </c>
      <c r="E34" s="227">
        <v>0</v>
      </c>
      <c r="F34" s="227">
        <v>0</v>
      </c>
      <c r="G34" s="226">
        <v>0</v>
      </c>
      <c r="H34" s="35" t="s">
        <v>173</v>
      </c>
    </row>
    <row r="35" spans="1:8">
      <c r="A35" s="7" t="s">
        <v>38</v>
      </c>
      <c r="B35" s="227">
        <v>0</v>
      </c>
      <c r="C35" s="227">
        <v>0</v>
      </c>
      <c r="D35" s="226">
        <v>0</v>
      </c>
      <c r="E35" s="227">
        <v>0</v>
      </c>
      <c r="F35" s="227">
        <v>0</v>
      </c>
      <c r="G35" s="226">
        <v>0</v>
      </c>
      <c r="H35" s="35" t="s">
        <v>174</v>
      </c>
    </row>
    <row r="36" spans="1:8">
      <c r="A36" s="7" t="s">
        <v>39</v>
      </c>
      <c r="B36" s="227">
        <v>0</v>
      </c>
      <c r="C36" s="227">
        <v>0</v>
      </c>
      <c r="D36" s="226">
        <v>0</v>
      </c>
      <c r="E36" s="227">
        <v>0</v>
      </c>
      <c r="F36" s="227">
        <v>0</v>
      </c>
      <c r="G36" s="226">
        <v>0</v>
      </c>
      <c r="H36" s="35" t="s">
        <v>175</v>
      </c>
    </row>
    <row r="37" spans="1:8">
      <c r="A37" s="7" t="s">
        <v>40</v>
      </c>
      <c r="B37" s="227">
        <v>0</v>
      </c>
      <c r="C37" s="227">
        <v>370000</v>
      </c>
      <c r="D37" s="226">
        <v>370000</v>
      </c>
      <c r="E37" s="227">
        <v>65682</v>
      </c>
      <c r="F37" s="227">
        <v>41902</v>
      </c>
      <c r="G37" s="226">
        <v>304318</v>
      </c>
      <c r="H37" s="35" t="s">
        <v>176</v>
      </c>
    </row>
    <row r="38" spans="1:8">
      <c r="A38" s="6" t="s">
        <v>41</v>
      </c>
      <c r="B38" s="226">
        <v>0</v>
      </c>
      <c r="C38" s="226">
        <v>0</v>
      </c>
      <c r="D38" s="226">
        <v>0</v>
      </c>
      <c r="E38" s="226">
        <v>0</v>
      </c>
      <c r="F38" s="226">
        <v>0</v>
      </c>
      <c r="G38" s="226">
        <v>0</v>
      </c>
    </row>
    <row r="39" spans="1:8">
      <c r="A39" s="7" t="s">
        <v>42</v>
      </c>
      <c r="B39" s="227">
        <v>0</v>
      </c>
      <c r="C39" s="227">
        <v>0</v>
      </c>
      <c r="D39" s="226">
        <v>0</v>
      </c>
      <c r="E39" s="227">
        <v>0</v>
      </c>
      <c r="F39" s="227">
        <v>0</v>
      </c>
      <c r="G39" s="226">
        <v>0</v>
      </c>
      <c r="H39" s="36" t="s">
        <v>177</v>
      </c>
    </row>
    <row r="40" spans="1:8">
      <c r="A40" s="7" t="s">
        <v>43</v>
      </c>
      <c r="B40" s="227">
        <v>0</v>
      </c>
      <c r="C40" s="227">
        <v>0</v>
      </c>
      <c r="D40" s="226">
        <v>0</v>
      </c>
      <c r="E40" s="227">
        <v>0</v>
      </c>
      <c r="F40" s="227">
        <v>0</v>
      </c>
      <c r="G40" s="226">
        <v>0</v>
      </c>
      <c r="H40" s="36" t="s">
        <v>178</v>
      </c>
    </row>
    <row r="41" spans="1:8">
      <c r="A41" s="7" t="s">
        <v>44</v>
      </c>
      <c r="B41" s="227">
        <v>0</v>
      </c>
      <c r="C41" s="227">
        <v>0</v>
      </c>
      <c r="D41" s="226">
        <v>0</v>
      </c>
      <c r="E41" s="227">
        <v>0</v>
      </c>
      <c r="F41" s="227">
        <v>0</v>
      </c>
      <c r="G41" s="226">
        <v>0</v>
      </c>
      <c r="H41" s="36" t="s">
        <v>179</v>
      </c>
    </row>
    <row r="42" spans="1:8">
      <c r="A42" s="7" t="s">
        <v>45</v>
      </c>
      <c r="B42" s="227">
        <v>0</v>
      </c>
      <c r="C42" s="227">
        <v>0</v>
      </c>
      <c r="D42" s="226">
        <v>0</v>
      </c>
      <c r="E42" s="227">
        <v>0</v>
      </c>
      <c r="F42" s="227">
        <v>0</v>
      </c>
      <c r="G42" s="226">
        <v>0</v>
      </c>
      <c r="H42" s="36" t="s">
        <v>180</v>
      </c>
    </row>
    <row r="43" spans="1:8">
      <c r="A43" s="7" t="s">
        <v>46</v>
      </c>
      <c r="B43" s="227">
        <v>0</v>
      </c>
      <c r="C43" s="227">
        <v>0</v>
      </c>
      <c r="D43" s="226">
        <v>0</v>
      </c>
      <c r="E43" s="227">
        <v>0</v>
      </c>
      <c r="F43" s="227">
        <v>0</v>
      </c>
      <c r="G43" s="226">
        <v>0</v>
      </c>
      <c r="H43" s="36" t="s">
        <v>181</v>
      </c>
    </row>
    <row r="44" spans="1:8">
      <c r="A44" s="7" t="s">
        <v>47</v>
      </c>
      <c r="B44" s="226">
        <v>0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36" t="s">
        <v>182</v>
      </c>
    </row>
    <row r="45" spans="1:8">
      <c r="A45" s="7" t="s">
        <v>48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37"/>
    </row>
    <row r="46" spans="1:8">
      <c r="A46" s="7" t="s">
        <v>49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37"/>
    </row>
    <row r="47" spans="1:8">
      <c r="A47" s="7" t="s">
        <v>50</v>
      </c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36" t="s">
        <v>183</v>
      </c>
    </row>
    <row r="48" spans="1:8">
      <c r="A48" s="6" t="s">
        <v>51</v>
      </c>
      <c r="B48" s="226">
        <v>0</v>
      </c>
      <c r="C48" s="226">
        <v>16570500</v>
      </c>
      <c r="D48" s="226">
        <v>16570500</v>
      </c>
      <c r="E48" s="226">
        <v>0</v>
      </c>
      <c r="F48" s="226">
        <v>0</v>
      </c>
      <c r="G48" s="226">
        <v>16570500</v>
      </c>
    </row>
    <row r="49" spans="1:8">
      <c r="A49" s="7" t="s">
        <v>52</v>
      </c>
      <c r="B49" s="227">
        <v>0</v>
      </c>
      <c r="C49" s="227">
        <v>14352500</v>
      </c>
      <c r="D49" s="226">
        <v>14352500</v>
      </c>
      <c r="E49" s="227">
        <v>0</v>
      </c>
      <c r="F49" s="227">
        <v>0</v>
      </c>
      <c r="G49" s="226">
        <v>14352500</v>
      </c>
      <c r="H49" s="38" t="s">
        <v>184</v>
      </c>
    </row>
    <row r="50" spans="1:8">
      <c r="A50" s="7" t="s">
        <v>53</v>
      </c>
      <c r="B50" s="227">
        <v>0</v>
      </c>
      <c r="C50" s="227">
        <v>0</v>
      </c>
      <c r="D50" s="226">
        <v>0</v>
      </c>
      <c r="E50" s="227">
        <v>0</v>
      </c>
      <c r="F50" s="227">
        <v>0</v>
      </c>
      <c r="G50" s="226">
        <v>0</v>
      </c>
      <c r="H50" s="38" t="s">
        <v>185</v>
      </c>
    </row>
    <row r="51" spans="1:8">
      <c r="A51" s="7" t="s">
        <v>54</v>
      </c>
      <c r="B51" s="227">
        <v>0</v>
      </c>
      <c r="C51" s="227">
        <v>0</v>
      </c>
      <c r="D51" s="226">
        <v>0</v>
      </c>
      <c r="E51" s="227">
        <v>0</v>
      </c>
      <c r="F51" s="227">
        <v>0</v>
      </c>
      <c r="G51" s="226">
        <v>0</v>
      </c>
      <c r="H51" s="38" t="s">
        <v>186</v>
      </c>
    </row>
    <row r="52" spans="1:8">
      <c r="A52" s="7" t="s">
        <v>55</v>
      </c>
      <c r="B52" s="227">
        <v>0</v>
      </c>
      <c r="C52" s="227">
        <v>800000</v>
      </c>
      <c r="D52" s="226">
        <v>800000</v>
      </c>
      <c r="E52" s="227">
        <v>0</v>
      </c>
      <c r="F52" s="227">
        <v>0</v>
      </c>
      <c r="G52" s="226">
        <v>800000</v>
      </c>
      <c r="H52" s="38" t="s">
        <v>187</v>
      </c>
    </row>
    <row r="53" spans="1:8">
      <c r="A53" s="7" t="s">
        <v>56</v>
      </c>
      <c r="B53" s="227">
        <v>0</v>
      </c>
      <c r="C53" s="227">
        <v>0</v>
      </c>
      <c r="D53" s="226">
        <v>0</v>
      </c>
      <c r="E53" s="227">
        <v>0</v>
      </c>
      <c r="F53" s="227">
        <v>0</v>
      </c>
      <c r="G53" s="226">
        <v>0</v>
      </c>
      <c r="H53" s="38" t="s">
        <v>188</v>
      </c>
    </row>
    <row r="54" spans="1:8">
      <c r="A54" s="7" t="s">
        <v>57</v>
      </c>
      <c r="B54" s="227">
        <v>0</v>
      </c>
      <c r="C54" s="227">
        <v>1418000</v>
      </c>
      <c r="D54" s="226">
        <v>1418000</v>
      </c>
      <c r="E54" s="227">
        <v>0</v>
      </c>
      <c r="F54" s="227">
        <v>0</v>
      </c>
      <c r="G54" s="226">
        <v>1418000</v>
      </c>
      <c r="H54" s="38" t="s">
        <v>189</v>
      </c>
    </row>
    <row r="55" spans="1:8">
      <c r="A55" s="7" t="s">
        <v>58</v>
      </c>
      <c r="B55" s="227">
        <v>0</v>
      </c>
      <c r="C55" s="227">
        <v>0</v>
      </c>
      <c r="D55" s="226">
        <v>0</v>
      </c>
      <c r="E55" s="227">
        <v>0</v>
      </c>
      <c r="F55" s="227">
        <v>0</v>
      </c>
      <c r="G55" s="226">
        <v>0</v>
      </c>
      <c r="H55" s="38" t="s">
        <v>190</v>
      </c>
    </row>
    <row r="56" spans="1:8">
      <c r="A56" s="7" t="s">
        <v>59</v>
      </c>
      <c r="B56" s="227">
        <v>0</v>
      </c>
      <c r="C56" s="227">
        <v>0</v>
      </c>
      <c r="D56" s="226">
        <v>0</v>
      </c>
      <c r="E56" s="227">
        <v>0</v>
      </c>
      <c r="F56" s="227">
        <v>0</v>
      </c>
      <c r="G56" s="226">
        <v>0</v>
      </c>
      <c r="H56" s="38" t="s">
        <v>191</v>
      </c>
    </row>
    <row r="57" spans="1:8">
      <c r="A57" s="7" t="s">
        <v>60</v>
      </c>
      <c r="B57" s="227">
        <v>0</v>
      </c>
      <c r="C57" s="227">
        <v>0</v>
      </c>
      <c r="D57" s="226">
        <v>0</v>
      </c>
      <c r="E57" s="227">
        <v>0</v>
      </c>
      <c r="F57" s="227">
        <v>0</v>
      </c>
      <c r="G57" s="226">
        <v>0</v>
      </c>
      <c r="H57" s="38" t="s">
        <v>192</v>
      </c>
    </row>
    <row r="58" spans="1:8">
      <c r="A58" s="6" t="s">
        <v>61</v>
      </c>
      <c r="B58" s="226">
        <v>0</v>
      </c>
      <c r="C58" s="226">
        <v>30300000</v>
      </c>
      <c r="D58" s="226">
        <v>30300000</v>
      </c>
      <c r="E58" s="226">
        <v>0</v>
      </c>
      <c r="F58" s="226">
        <v>0</v>
      </c>
      <c r="G58" s="226">
        <v>30300000</v>
      </c>
    </row>
    <row r="59" spans="1:8">
      <c r="A59" s="7" t="s">
        <v>62</v>
      </c>
      <c r="B59" s="227">
        <v>0</v>
      </c>
      <c r="C59" s="227">
        <v>0</v>
      </c>
      <c r="D59" s="226">
        <v>0</v>
      </c>
      <c r="E59" s="227">
        <v>0</v>
      </c>
      <c r="F59" s="227">
        <v>0</v>
      </c>
      <c r="G59" s="226">
        <v>0</v>
      </c>
      <c r="H59" s="39" t="s">
        <v>193</v>
      </c>
    </row>
    <row r="60" spans="1:8">
      <c r="A60" s="7" t="s">
        <v>63</v>
      </c>
      <c r="B60" s="227">
        <v>0</v>
      </c>
      <c r="C60" s="227">
        <v>30300000</v>
      </c>
      <c r="D60" s="226">
        <v>30300000</v>
      </c>
      <c r="E60" s="227">
        <v>0</v>
      </c>
      <c r="F60" s="227">
        <v>0</v>
      </c>
      <c r="G60" s="226">
        <v>30300000</v>
      </c>
      <c r="H60" s="39" t="s">
        <v>194</v>
      </c>
    </row>
    <row r="61" spans="1:8">
      <c r="A61" s="7" t="s">
        <v>64</v>
      </c>
      <c r="B61" s="227">
        <v>0</v>
      </c>
      <c r="C61" s="227">
        <v>0</v>
      </c>
      <c r="D61" s="226">
        <v>0</v>
      </c>
      <c r="E61" s="226">
        <v>0</v>
      </c>
      <c r="F61" s="226">
        <v>0</v>
      </c>
      <c r="G61" s="226">
        <v>0</v>
      </c>
      <c r="H61" s="39" t="s">
        <v>195</v>
      </c>
    </row>
    <row r="62" spans="1:8">
      <c r="A62" s="6" t="s">
        <v>65</v>
      </c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</row>
    <row r="63" spans="1:8">
      <c r="A63" s="7" t="s">
        <v>66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40" t="s">
        <v>196</v>
      </c>
    </row>
    <row r="64" spans="1:8">
      <c r="A64" s="7" t="s">
        <v>67</v>
      </c>
      <c r="B64" s="226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40" t="s">
        <v>197</v>
      </c>
    </row>
    <row r="65" spans="1:8">
      <c r="A65" s="7" t="s">
        <v>68</v>
      </c>
      <c r="B65" s="226">
        <v>0</v>
      </c>
      <c r="C65" s="226">
        <v>0</v>
      </c>
      <c r="D65" s="226">
        <v>0</v>
      </c>
      <c r="E65" s="226">
        <v>0</v>
      </c>
      <c r="F65" s="226">
        <v>0</v>
      </c>
      <c r="G65" s="226">
        <v>0</v>
      </c>
      <c r="H65" s="40" t="s">
        <v>198</v>
      </c>
    </row>
    <row r="66" spans="1:8">
      <c r="A66" s="7" t="s">
        <v>69</v>
      </c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40" t="s">
        <v>199</v>
      </c>
    </row>
    <row r="67" spans="1:8">
      <c r="A67" s="7" t="s">
        <v>70</v>
      </c>
      <c r="B67" s="227">
        <v>0</v>
      </c>
      <c r="C67" s="227">
        <v>0</v>
      </c>
      <c r="D67" s="226">
        <v>0</v>
      </c>
      <c r="E67" s="227">
        <v>0</v>
      </c>
      <c r="F67" s="227">
        <v>0</v>
      </c>
      <c r="G67" s="226">
        <v>0</v>
      </c>
      <c r="H67" s="40" t="s">
        <v>200</v>
      </c>
    </row>
    <row r="68" spans="1:8">
      <c r="A68" s="7" t="s">
        <v>71</v>
      </c>
      <c r="B68" s="201">
        <v>0</v>
      </c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40"/>
    </row>
    <row r="69" spans="1:8">
      <c r="A69" s="7" t="s">
        <v>72</v>
      </c>
      <c r="B69" s="226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40" t="s">
        <v>201</v>
      </c>
    </row>
    <row r="70" spans="1:8">
      <c r="A70" s="7" t="s">
        <v>73</v>
      </c>
      <c r="B70" s="227">
        <v>0</v>
      </c>
      <c r="C70" s="227">
        <v>0</v>
      </c>
      <c r="D70" s="226">
        <v>0</v>
      </c>
      <c r="E70" s="227">
        <v>0</v>
      </c>
      <c r="F70" s="227">
        <v>0</v>
      </c>
      <c r="G70" s="226">
        <v>0</v>
      </c>
      <c r="H70" s="40" t="s">
        <v>202</v>
      </c>
    </row>
    <row r="71" spans="1:8">
      <c r="A71" s="6" t="s">
        <v>74</v>
      </c>
      <c r="B71" s="226">
        <v>0</v>
      </c>
      <c r="C71" s="226">
        <v>0</v>
      </c>
      <c r="D71" s="226">
        <v>0</v>
      </c>
      <c r="E71" s="226">
        <v>0</v>
      </c>
      <c r="F71" s="226">
        <v>0</v>
      </c>
      <c r="G71" s="226">
        <v>0</v>
      </c>
    </row>
    <row r="72" spans="1:8">
      <c r="A72" s="7" t="s">
        <v>75</v>
      </c>
      <c r="B72" s="227">
        <v>0</v>
      </c>
      <c r="C72" s="227">
        <v>0</v>
      </c>
      <c r="D72" s="226">
        <v>0</v>
      </c>
      <c r="E72" s="227">
        <v>0</v>
      </c>
      <c r="F72" s="227">
        <v>0</v>
      </c>
      <c r="G72" s="226">
        <v>0</v>
      </c>
      <c r="H72" s="41" t="s">
        <v>203</v>
      </c>
    </row>
    <row r="73" spans="1:8">
      <c r="A73" s="7" t="s">
        <v>76</v>
      </c>
      <c r="B73" s="226">
        <v>0</v>
      </c>
      <c r="C73" s="226">
        <v>0</v>
      </c>
      <c r="D73" s="226">
        <v>0</v>
      </c>
      <c r="E73" s="226">
        <v>0</v>
      </c>
      <c r="F73" s="226">
        <v>0</v>
      </c>
      <c r="G73" s="226">
        <v>0</v>
      </c>
      <c r="H73" s="41" t="s">
        <v>204</v>
      </c>
    </row>
    <row r="74" spans="1:8">
      <c r="A74" s="7" t="s">
        <v>77</v>
      </c>
      <c r="B74" s="226">
        <v>0</v>
      </c>
      <c r="C74" s="226">
        <v>0</v>
      </c>
      <c r="D74" s="226">
        <v>0</v>
      </c>
      <c r="E74" s="226">
        <v>0</v>
      </c>
      <c r="F74" s="226">
        <v>0</v>
      </c>
      <c r="G74" s="226">
        <v>0</v>
      </c>
      <c r="H74" s="41" t="s">
        <v>205</v>
      </c>
    </row>
    <row r="75" spans="1:8">
      <c r="A75" s="6" t="s">
        <v>78</v>
      </c>
      <c r="B75" s="226">
        <v>0</v>
      </c>
      <c r="C75" s="226">
        <v>0</v>
      </c>
      <c r="D75" s="226">
        <v>0</v>
      </c>
      <c r="E75" s="226">
        <v>0</v>
      </c>
      <c r="F75" s="226">
        <v>0</v>
      </c>
      <c r="G75" s="226">
        <v>0</v>
      </c>
    </row>
    <row r="76" spans="1:8">
      <c r="A76" s="7" t="s">
        <v>79</v>
      </c>
      <c r="B76" s="227">
        <v>0</v>
      </c>
      <c r="C76" s="227">
        <v>0</v>
      </c>
      <c r="D76" s="226">
        <v>0</v>
      </c>
      <c r="E76" s="227">
        <v>0</v>
      </c>
      <c r="F76" s="227">
        <v>0</v>
      </c>
      <c r="G76" s="226">
        <v>0</v>
      </c>
      <c r="H76" s="42" t="s">
        <v>206</v>
      </c>
    </row>
    <row r="77" spans="1:8">
      <c r="A77" s="7" t="s">
        <v>80</v>
      </c>
      <c r="B77" s="227">
        <v>0</v>
      </c>
      <c r="C77" s="227">
        <v>0</v>
      </c>
      <c r="D77" s="226">
        <v>0</v>
      </c>
      <c r="E77" s="227">
        <v>0</v>
      </c>
      <c r="F77" s="227">
        <v>0</v>
      </c>
      <c r="G77" s="226">
        <v>0</v>
      </c>
      <c r="H77" s="42" t="s">
        <v>207</v>
      </c>
    </row>
    <row r="78" spans="1:8">
      <c r="A78" s="7" t="s">
        <v>81</v>
      </c>
      <c r="B78" s="226">
        <v>0</v>
      </c>
      <c r="C78" s="226">
        <v>0</v>
      </c>
      <c r="D78" s="226">
        <v>0</v>
      </c>
      <c r="E78" s="226">
        <v>0</v>
      </c>
      <c r="F78" s="226">
        <v>0</v>
      </c>
      <c r="G78" s="226">
        <v>0</v>
      </c>
      <c r="H78" s="42" t="s">
        <v>208</v>
      </c>
    </row>
    <row r="79" spans="1:8">
      <c r="A79" s="7" t="s">
        <v>82</v>
      </c>
      <c r="B79" s="227">
        <v>0</v>
      </c>
      <c r="C79" s="227">
        <v>0</v>
      </c>
      <c r="D79" s="226">
        <v>0</v>
      </c>
      <c r="E79" s="227">
        <v>0</v>
      </c>
      <c r="F79" s="227">
        <v>0</v>
      </c>
      <c r="G79" s="226">
        <v>0</v>
      </c>
      <c r="H79" s="42" t="s">
        <v>209</v>
      </c>
    </row>
    <row r="80" spans="1:8">
      <c r="A80" s="7" t="s">
        <v>83</v>
      </c>
      <c r="B80" s="226">
        <v>0</v>
      </c>
      <c r="C80" s="226">
        <v>0</v>
      </c>
      <c r="D80" s="226">
        <v>0</v>
      </c>
      <c r="E80" s="226">
        <v>0</v>
      </c>
      <c r="F80" s="226">
        <v>0</v>
      </c>
      <c r="G80" s="226">
        <v>0</v>
      </c>
      <c r="H80" s="42" t="s">
        <v>210</v>
      </c>
    </row>
    <row r="81" spans="1:8">
      <c r="A81" s="7" t="s">
        <v>84</v>
      </c>
      <c r="B81" s="226">
        <v>0</v>
      </c>
      <c r="C81" s="226">
        <v>0</v>
      </c>
      <c r="D81" s="226">
        <v>0</v>
      </c>
      <c r="E81" s="226">
        <v>0</v>
      </c>
      <c r="F81" s="226">
        <v>0</v>
      </c>
      <c r="G81" s="226">
        <v>0</v>
      </c>
      <c r="H81" s="42" t="s">
        <v>211</v>
      </c>
    </row>
    <row r="82" spans="1:8">
      <c r="A82" s="7" t="s">
        <v>85</v>
      </c>
      <c r="B82" s="226">
        <v>0</v>
      </c>
      <c r="C82" s="226">
        <v>0</v>
      </c>
      <c r="D82" s="226">
        <v>0</v>
      </c>
      <c r="E82" s="226">
        <v>0</v>
      </c>
      <c r="F82" s="226">
        <v>0</v>
      </c>
      <c r="G82" s="226">
        <v>0</v>
      </c>
      <c r="H82" s="42" t="s">
        <v>212</v>
      </c>
    </row>
    <row r="83" spans="1:8">
      <c r="A83" s="8"/>
      <c r="B83" s="228"/>
      <c r="C83" s="228"/>
      <c r="D83" s="228"/>
      <c r="E83" s="228"/>
      <c r="F83" s="228"/>
      <c r="G83" s="228"/>
    </row>
    <row r="84" spans="1:8">
      <c r="A84" s="9" t="s">
        <v>86</v>
      </c>
      <c r="B84" s="225">
        <f>B85+B93+B103+B113+B123+B133+B137+B146+B150</f>
        <v>0</v>
      </c>
      <c r="C84" s="225">
        <f t="shared" ref="C84:G84" si="0">C85+C93+C103+C113+C123+C133+C137+C146+C150</f>
        <v>0</v>
      </c>
      <c r="D84" s="225">
        <f t="shared" si="0"/>
        <v>0</v>
      </c>
      <c r="E84" s="225">
        <f t="shared" si="0"/>
        <v>0</v>
      </c>
      <c r="F84" s="225">
        <f t="shared" si="0"/>
        <v>0</v>
      </c>
      <c r="G84" s="225">
        <f t="shared" si="0"/>
        <v>0</v>
      </c>
    </row>
    <row r="85" spans="1:8">
      <c r="A85" s="6" t="s">
        <v>13</v>
      </c>
      <c r="B85" s="226">
        <f>SUM(B86:B92)</f>
        <v>0</v>
      </c>
      <c r="C85" s="226">
        <f t="shared" ref="C85:G85" si="1">SUM(C86:C92)</f>
        <v>0</v>
      </c>
      <c r="D85" s="226">
        <f t="shared" si="1"/>
        <v>0</v>
      </c>
      <c r="E85" s="226">
        <f t="shared" si="1"/>
        <v>0</v>
      </c>
      <c r="F85" s="226">
        <f t="shared" si="1"/>
        <v>0</v>
      </c>
      <c r="G85" s="226">
        <f t="shared" si="1"/>
        <v>0</v>
      </c>
    </row>
    <row r="86" spans="1:8">
      <c r="A86" s="7" t="s">
        <v>14</v>
      </c>
      <c r="B86" s="227">
        <v>0</v>
      </c>
      <c r="C86" s="227">
        <v>0</v>
      </c>
      <c r="D86" s="226">
        <f t="shared" ref="D86:D92" si="2">B86+C86</f>
        <v>0</v>
      </c>
      <c r="E86" s="227">
        <v>0</v>
      </c>
      <c r="F86" s="227">
        <v>0</v>
      </c>
      <c r="G86" s="226">
        <f t="shared" ref="G86:G92" si="3">D86-E86</f>
        <v>0</v>
      </c>
      <c r="H86" s="43" t="s">
        <v>213</v>
      </c>
    </row>
    <row r="87" spans="1:8">
      <c r="A87" s="7" t="s">
        <v>15</v>
      </c>
      <c r="B87" s="227">
        <v>0</v>
      </c>
      <c r="C87" s="227">
        <v>0</v>
      </c>
      <c r="D87" s="226">
        <f t="shared" si="2"/>
        <v>0</v>
      </c>
      <c r="E87" s="227">
        <v>0</v>
      </c>
      <c r="F87" s="227">
        <v>0</v>
      </c>
      <c r="G87" s="226">
        <f t="shared" si="3"/>
        <v>0</v>
      </c>
      <c r="H87" s="43" t="s">
        <v>214</v>
      </c>
    </row>
    <row r="88" spans="1:8">
      <c r="A88" s="7" t="s">
        <v>16</v>
      </c>
      <c r="B88" s="227">
        <v>0</v>
      </c>
      <c r="C88" s="227">
        <v>0</v>
      </c>
      <c r="D88" s="226">
        <f t="shared" si="2"/>
        <v>0</v>
      </c>
      <c r="E88" s="227">
        <v>0</v>
      </c>
      <c r="F88" s="227">
        <v>0</v>
      </c>
      <c r="G88" s="226">
        <f t="shared" si="3"/>
        <v>0</v>
      </c>
      <c r="H88" s="43" t="s">
        <v>215</v>
      </c>
    </row>
    <row r="89" spans="1:8">
      <c r="A89" s="7" t="s">
        <v>17</v>
      </c>
      <c r="B89" s="227">
        <v>0</v>
      </c>
      <c r="C89" s="227">
        <v>0</v>
      </c>
      <c r="D89" s="226">
        <f t="shared" si="2"/>
        <v>0</v>
      </c>
      <c r="E89" s="227">
        <v>0</v>
      </c>
      <c r="F89" s="227">
        <v>0</v>
      </c>
      <c r="G89" s="226">
        <f t="shared" si="3"/>
        <v>0</v>
      </c>
      <c r="H89" s="43" t="s">
        <v>216</v>
      </c>
    </row>
    <row r="90" spans="1:8">
      <c r="A90" s="7" t="s">
        <v>18</v>
      </c>
      <c r="B90" s="227">
        <v>0</v>
      </c>
      <c r="C90" s="227">
        <v>0</v>
      </c>
      <c r="D90" s="226">
        <f t="shared" si="2"/>
        <v>0</v>
      </c>
      <c r="E90" s="227">
        <v>0</v>
      </c>
      <c r="F90" s="227">
        <v>0</v>
      </c>
      <c r="G90" s="226">
        <f t="shared" si="3"/>
        <v>0</v>
      </c>
      <c r="H90" s="43" t="s">
        <v>217</v>
      </c>
    </row>
    <row r="91" spans="1:8">
      <c r="A91" s="7" t="s">
        <v>19</v>
      </c>
      <c r="B91" s="227">
        <v>0</v>
      </c>
      <c r="C91" s="227">
        <v>0</v>
      </c>
      <c r="D91" s="226">
        <f t="shared" si="2"/>
        <v>0</v>
      </c>
      <c r="E91" s="227">
        <v>0</v>
      </c>
      <c r="F91" s="227">
        <v>0</v>
      </c>
      <c r="G91" s="226">
        <f t="shared" si="3"/>
        <v>0</v>
      </c>
      <c r="H91" s="43" t="s">
        <v>218</v>
      </c>
    </row>
    <row r="92" spans="1:8">
      <c r="A92" s="7" t="s">
        <v>20</v>
      </c>
      <c r="B92" s="227">
        <v>0</v>
      </c>
      <c r="C92" s="227">
        <v>0</v>
      </c>
      <c r="D92" s="226">
        <f t="shared" si="2"/>
        <v>0</v>
      </c>
      <c r="E92" s="227">
        <v>0</v>
      </c>
      <c r="F92" s="227">
        <v>0</v>
      </c>
      <c r="G92" s="226">
        <f t="shared" si="3"/>
        <v>0</v>
      </c>
      <c r="H92" s="43" t="s">
        <v>219</v>
      </c>
    </row>
    <row r="93" spans="1:8">
      <c r="A93" s="6" t="s">
        <v>21</v>
      </c>
      <c r="B93" s="226">
        <f>SUM(B94:B102)</f>
        <v>0</v>
      </c>
      <c r="C93" s="226">
        <f t="shared" ref="C93:G93" si="4">SUM(C94:C102)</f>
        <v>0</v>
      </c>
      <c r="D93" s="226">
        <f t="shared" si="4"/>
        <v>0</v>
      </c>
      <c r="E93" s="226">
        <f t="shared" si="4"/>
        <v>0</v>
      </c>
      <c r="F93" s="226">
        <f t="shared" si="4"/>
        <v>0</v>
      </c>
      <c r="G93" s="226">
        <f t="shared" si="4"/>
        <v>0</v>
      </c>
    </row>
    <row r="94" spans="1:8">
      <c r="A94" s="7" t="s">
        <v>22</v>
      </c>
      <c r="B94" s="227">
        <v>0</v>
      </c>
      <c r="C94" s="227">
        <v>0</v>
      </c>
      <c r="D94" s="226">
        <f t="shared" ref="D94:D102" si="5">B94+C94</f>
        <v>0</v>
      </c>
      <c r="E94" s="227">
        <v>0</v>
      </c>
      <c r="F94" s="227">
        <v>0</v>
      </c>
      <c r="G94" s="226">
        <f t="shared" ref="G94:G102" si="6">D94-E94</f>
        <v>0</v>
      </c>
      <c r="H94" s="44" t="s">
        <v>220</v>
      </c>
    </row>
    <row r="95" spans="1:8">
      <c r="A95" s="7" t="s">
        <v>23</v>
      </c>
      <c r="B95" s="227">
        <v>0</v>
      </c>
      <c r="C95" s="227">
        <v>0</v>
      </c>
      <c r="D95" s="226">
        <f t="shared" si="5"/>
        <v>0</v>
      </c>
      <c r="E95" s="227">
        <v>0</v>
      </c>
      <c r="F95" s="227">
        <v>0</v>
      </c>
      <c r="G95" s="226">
        <f t="shared" si="6"/>
        <v>0</v>
      </c>
      <c r="H95" s="44" t="s">
        <v>221</v>
      </c>
    </row>
    <row r="96" spans="1:8">
      <c r="A96" s="7" t="s">
        <v>24</v>
      </c>
      <c r="B96" s="226">
        <v>0</v>
      </c>
      <c r="C96" s="226">
        <v>0</v>
      </c>
      <c r="D96" s="226">
        <f t="shared" si="5"/>
        <v>0</v>
      </c>
      <c r="E96" s="226">
        <v>0</v>
      </c>
      <c r="F96" s="226">
        <v>0</v>
      </c>
      <c r="G96" s="226">
        <f t="shared" si="6"/>
        <v>0</v>
      </c>
      <c r="H96" s="44" t="s">
        <v>222</v>
      </c>
    </row>
    <row r="97" spans="1:8">
      <c r="A97" s="7" t="s">
        <v>25</v>
      </c>
      <c r="B97" s="227">
        <v>0</v>
      </c>
      <c r="C97" s="227">
        <v>0</v>
      </c>
      <c r="D97" s="226">
        <f t="shared" si="5"/>
        <v>0</v>
      </c>
      <c r="E97" s="227">
        <v>0</v>
      </c>
      <c r="F97" s="227">
        <v>0</v>
      </c>
      <c r="G97" s="226">
        <f t="shared" si="6"/>
        <v>0</v>
      </c>
      <c r="H97" s="44" t="s">
        <v>223</v>
      </c>
    </row>
    <row r="98" spans="1:8">
      <c r="A98" s="1" t="s">
        <v>26</v>
      </c>
      <c r="B98" s="227">
        <v>0</v>
      </c>
      <c r="C98" s="227">
        <v>0</v>
      </c>
      <c r="D98" s="226">
        <f t="shared" si="5"/>
        <v>0</v>
      </c>
      <c r="E98" s="227">
        <v>0</v>
      </c>
      <c r="F98" s="227">
        <v>0</v>
      </c>
      <c r="G98" s="226">
        <f t="shared" si="6"/>
        <v>0</v>
      </c>
      <c r="H98" s="44" t="s">
        <v>224</v>
      </c>
    </row>
    <row r="99" spans="1:8">
      <c r="A99" s="7" t="s">
        <v>27</v>
      </c>
      <c r="B99" s="227">
        <v>0</v>
      </c>
      <c r="C99" s="227">
        <v>0</v>
      </c>
      <c r="D99" s="226">
        <f t="shared" si="5"/>
        <v>0</v>
      </c>
      <c r="E99" s="227">
        <v>0</v>
      </c>
      <c r="F99" s="227">
        <v>0</v>
      </c>
      <c r="G99" s="226">
        <f t="shared" si="6"/>
        <v>0</v>
      </c>
      <c r="H99" s="44" t="s">
        <v>225</v>
      </c>
    </row>
    <row r="100" spans="1:8">
      <c r="A100" s="7" t="s">
        <v>28</v>
      </c>
      <c r="B100" s="227">
        <v>0</v>
      </c>
      <c r="C100" s="227">
        <v>0</v>
      </c>
      <c r="D100" s="226">
        <f t="shared" si="5"/>
        <v>0</v>
      </c>
      <c r="E100" s="227">
        <v>0</v>
      </c>
      <c r="F100" s="227">
        <v>0</v>
      </c>
      <c r="G100" s="226">
        <f t="shared" si="6"/>
        <v>0</v>
      </c>
      <c r="H100" s="44" t="s">
        <v>226</v>
      </c>
    </row>
    <row r="101" spans="1:8">
      <c r="A101" s="7" t="s">
        <v>29</v>
      </c>
      <c r="B101" s="227">
        <v>0</v>
      </c>
      <c r="C101" s="227">
        <v>0</v>
      </c>
      <c r="D101" s="226">
        <f t="shared" si="5"/>
        <v>0</v>
      </c>
      <c r="E101" s="227">
        <v>0</v>
      </c>
      <c r="F101" s="227">
        <v>0</v>
      </c>
      <c r="G101" s="226">
        <f t="shared" si="6"/>
        <v>0</v>
      </c>
      <c r="H101" s="44" t="s">
        <v>227</v>
      </c>
    </row>
    <row r="102" spans="1:8">
      <c r="A102" s="7" t="s">
        <v>30</v>
      </c>
      <c r="B102" s="227">
        <v>0</v>
      </c>
      <c r="C102" s="227">
        <v>0</v>
      </c>
      <c r="D102" s="226">
        <f t="shared" si="5"/>
        <v>0</v>
      </c>
      <c r="E102" s="227">
        <v>0</v>
      </c>
      <c r="F102" s="227">
        <v>0</v>
      </c>
      <c r="G102" s="226">
        <f t="shared" si="6"/>
        <v>0</v>
      </c>
      <c r="H102" s="44" t="s">
        <v>228</v>
      </c>
    </row>
    <row r="103" spans="1:8">
      <c r="A103" s="6" t="s">
        <v>31</v>
      </c>
      <c r="B103" s="226">
        <f>SUM(B104:B112)</f>
        <v>0</v>
      </c>
      <c r="C103" s="226">
        <f t="shared" ref="C103:G103" si="7">SUM(C104:C112)</f>
        <v>0</v>
      </c>
      <c r="D103" s="226">
        <f t="shared" si="7"/>
        <v>0</v>
      </c>
      <c r="E103" s="226">
        <f t="shared" si="7"/>
        <v>0</v>
      </c>
      <c r="F103" s="226">
        <f t="shared" si="7"/>
        <v>0</v>
      </c>
      <c r="G103" s="226">
        <f t="shared" si="7"/>
        <v>0</v>
      </c>
    </row>
    <row r="104" spans="1:8">
      <c r="A104" s="7" t="s">
        <v>32</v>
      </c>
      <c r="B104" s="227">
        <v>0</v>
      </c>
      <c r="C104" s="227">
        <v>0</v>
      </c>
      <c r="D104" s="226">
        <f t="shared" ref="D104:D112" si="8">B104+C104</f>
        <v>0</v>
      </c>
      <c r="E104" s="227">
        <v>0</v>
      </c>
      <c r="F104" s="227">
        <v>0</v>
      </c>
      <c r="G104" s="226">
        <f t="shared" ref="G104:G112" si="9">D104-E104</f>
        <v>0</v>
      </c>
      <c r="H104" s="45" t="s">
        <v>229</v>
      </c>
    </row>
    <row r="105" spans="1:8">
      <c r="A105" s="7" t="s">
        <v>33</v>
      </c>
      <c r="B105" s="227">
        <v>0</v>
      </c>
      <c r="C105" s="227">
        <v>0</v>
      </c>
      <c r="D105" s="226">
        <f t="shared" si="8"/>
        <v>0</v>
      </c>
      <c r="E105" s="227">
        <v>0</v>
      </c>
      <c r="F105" s="227">
        <v>0</v>
      </c>
      <c r="G105" s="226">
        <f t="shared" si="9"/>
        <v>0</v>
      </c>
      <c r="H105" s="45" t="s">
        <v>230</v>
      </c>
    </row>
    <row r="106" spans="1:8">
      <c r="A106" s="7" t="s">
        <v>34</v>
      </c>
      <c r="B106" s="227">
        <v>0</v>
      </c>
      <c r="C106" s="227">
        <v>0</v>
      </c>
      <c r="D106" s="226">
        <f t="shared" si="8"/>
        <v>0</v>
      </c>
      <c r="E106" s="227">
        <v>0</v>
      </c>
      <c r="F106" s="227">
        <v>0</v>
      </c>
      <c r="G106" s="226">
        <f t="shared" si="9"/>
        <v>0</v>
      </c>
      <c r="H106" s="45" t="s">
        <v>231</v>
      </c>
    </row>
    <row r="107" spans="1:8">
      <c r="A107" s="7" t="s">
        <v>35</v>
      </c>
      <c r="B107" s="227">
        <v>0</v>
      </c>
      <c r="C107" s="227">
        <v>0</v>
      </c>
      <c r="D107" s="226">
        <f t="shared" si="8"/>
        <v>0</v>
      </c>
      <c r="E107" s="227">
        <v>0</v>
      </c>
      <c r="F107" s="227">
        <v>0</v>
      </c>
      <c r="G107" s="226">
        <f t="shared" si="9"/>
        <v>0</v>
      </c>
      <c r="H107" s="45" t="s">
        <v>232</v>
      </c>
    </row>
    <row r="108" spans="1:8">
      <c r="A108" s="7" t="s">
        <v>36</v>
      </c>
      <c r="B108" s="227">
        <v>0</v>
      </c>
      <c r="C108" s="227">
        <v>0</v>
      </c>
      <c r="D108" s="226">
        <f t="shared" si="8"/>
        <v>0</v>
      </c>
      <c r="E108" s="227">
        <v>0</v>
      </c>
      <c r="F108" s="227">
        <v>0</v>
      </c>
      <c r="G108" s="226">
        <f t="shared" si="9"/>
        <v>0</v>
      </c>
      <c r="H108" s="45" t="s">
        <v>233</v>
      </c>
    </row>
    <row r="109" spans="1:8">
      <c r="A109" s="7" t="s">
        <v>37</v>
      </c>
      <c r="B109" s="227">
        <v>0</v>
      </c>
      <c r="C109" s="227">
        <v>0</v>
      </c>
      <c r="D109" s="226">
        <f t="shared" si="8"/>
        <v>0</v>
      </c>
      <c r="E109" s="227">
        <v>0</v>
      </c>
      <c r="F109" s="227">
        <v>0</v>
      </c>
      <c r="G109" s="226">
        <f t="shared" si="9"/>
        <v>0</v>
      </c>
      <c r="H109" s="45" t="s">
        <v>234</v>
      </c>
    </row>
    <row r="110" spans="1:8">
      <c r="A110" s="7" t="s">
        <v>38</v>
      </c>
      <c r="B110" s="227">
        <v>0</v>
      </c>
      <c r="C110" s="227">
        <v>0</v>
      </c>
      <c r="D110" s="226">
        <f t="shared" si="8"/>
        <v>0</v>
      </c>
      <c r="E110" s="227">
        <v>0</v>
      </c>
      <c r="F110" s="227">
        <v>0</v>
      </c>
      <c r="G110" s="226">
        <f t="shared" si="9"/>
        <v>0</v>
      </c>
      <c r="H110" s="45" t="s">
        <v>235</v>
      </c>
    </row>
    <row r="111" spans="1:8">
      <c r="A111" s="7" t="s">
        <v>39</v>
      </c>
      <c r="B111" s="227">
        <v>0</v>
      </c>
      <c r="C111" s="227">
        <v>0</v>
      </c>
      <c r="D111" s="226">
        <f t="shared" si="8"/>
        <v>0</v>
      </c>
      <c r="E111" s="227">
        <v>0</v>
      </c>
      <c r="F111" s="227">
        <v>0</v>
      </c>
      <c r="G111" s="226">
        <f t="shared" si="9"/>
        <v>0</v>
      </c>
      <c r="H111" s="45" t="s">
        <v>236</v>
      </c>
    </row>
    <row r="112" spans="1:8">
      <c r="A112" s="7" t="s">
        <v>40</v>
      </c>
      <c r="B112" s="227">
        <v>0</v>
      </c>
      <c r="C112" s="227">
        <v>0</v>
      </c>
      <c r="D112" s="226">
        <f t="shared" si="8"/>
        <v>0</v>
      </c>
      <c r="E112" s="227">
        <v>0</v>
      </c>
      <c r="F112" s="227">
        <v>0</v>
      </c>
      <c r="G112" s="226">
        <f t="shared" si="9"/>
        <v>0</v>
      </c>
      <c r="H112" s="45" t="s">
        <v>237</v>
      </c>
    </row>
    <row r="113" spans="1:8">
      <c r="A113" s="6" t="s">
        <v>41</v>
      </c>
      <c r="B113" s="226">
        <f>SUM(B114:B122)</f>
        <v>0</v>
      </c>
      <c r="C113" s="226">
        <f t="shared" ref="C113:G113" si="10">SUM(C114:C122)</f>
        <v>0</v>
      </c>
      <c r="D113" s="226">
        <f t="shared" si="10"/>
        <v>0</v>
      </c>
      <c r="E113" s="226">
        <f t="shared" si="10"/>
        <v>0</v>
      </c>
      <c r="F113" s="226">
        <f t="shared" si="10"/>
        <v>0</v>
      </c>
      <c r="G113" s="226">
        <f t="shared" si="10"/>
        <v>0</v>
      </c>
    </row>
    <row r="114" spans="1:8">
      <c r="A114" s="7" t="s">
        <v>42</v>
      </c>
      <c r="B114" s="227">
        <v>0</v>
      </c>
      <c r="C114" s="227">
        <v>0</v>
      </c>
      <c r="D114" s="226">
        <f t="shared" ref="D114:D122" si="11">B114+C114</f>
        <v>0</v>
      </c>
      <c r="E114" s="227">
        <v>0</v>
      </c>
      <c r="F114" s="227">
        <v>0</v>
      </c>
      <c r="G114" s="226">
        <f t="shared" ref="G114:G122" si="12">D114-E114</f>
        <v>0</v>
      </c>
      <c r="H114" s="46" t="s">
        <v>238</v>
      </c>
    </row>
    <row r="115" spans="1:8">
      <c r="A115" s="7" t="s">
        <v>43</v>
      </c>
      <c r="B115" s="227">
        <v>0</v>
      </c>
      <c r="C115" s="227">
        <v>0</v>
      </c>
      <c r="D115" s="226">
        <f t="shared" si="11"/>
        <v>0</v>
      </c>
      <c r="E115" s="227">
        <v>0</v>
      </c>
      <c r="F115" s="227">
        <v>0</v>
      </c>
      <c r="G115" s="226">
        <f t="shared" si="12"/>
        <v>0</v>
      </c>
      <c r="H115" s="46" t="s">
        <v>239</v>
      </c>
    </row>
    <row r="116" spans="1:8">
      <c r="A116" s="7" t="s">
        <v>44</v>
      </c>
      <c r="B116" s="226">
        <v>0</v>
      </c>
      <c r="C116" s="226">
        <v>0</v>
      </c>
      <c r="D116" s="226">
        <f t="shared" si="11"/>
        <v>0</v>
      </c>
      <c r="E116" s="226">
        <v>0</v>
      </c>
      <c r="F116" s="226">
        <v>0</v>
      </c>
      <c r="G116" s="226">
        <f t="shared" si="12"/>
        <v>0</v>
      </c>
      <c r="H116" s="46" t="s">
        <v>240</v>
      </c>
    </row>
    <row r="117" spans="1:8">
      <c r="A117" s="7" t="s">
        <v>45</v>
      </c>
      <c r="B117" s="227">
        <v>0</v>
      </c>
      <c r="C117" s="227">
        <v>0</v>
      </c>
      <c r="D117" s="226">
        <f t="shared" si="11"/>
        <v>0</v>
      </c>
      <c r="E117" s="227">
        <v>0</v>
      </c>
      <c r="F117" s="227">
        <v>0</v>
      </c>
      <c r="G117" s="226">
        <f t="shared" si="12"/>
        <v>0</v>
      </c>
      <c r="H117" s="46" t="s">
        <v>241</v>
      </c>
    </row>
    <row r="118" spans="1:8">
      <c r="A118" s="7" t="s">
        <v>46</v>
      </c>
      <c r="B118" s="226">
        <v>0</v>
      </c>
      <c r="C118" s="226">
        <v>0</v>
      </c>
      <c r="D118" s="226">
        <f t="shared" si="11"/>
        <v>0</v>
      </c>
      <c r="E118" s="226">
        <v>0</v>
      </c>
      <c r="F118" s="226">
        <v>0</v>
      </c>
      <c r="G118" s="226">
        <f t="shared" si="12"/>
        <v>0</v>
      </c>
      <c r="H118" s="46" t="s">
        <v>242</v>
      </c>
    </row>
    <row r="119" spans="1:8">
      <c r="A119" s="7" t="s">
        <v>47</v>
      </c>
      <c r="B119" s="226">
        <v>0</v>
      </c>
      <c r="C119" s="226">
        <v>0</v>
      </c>
      <c r="D119" s="226">
        <f t="shared" si="11"/>
        <v>0</v>
      </c>
      <c r="E119" s="226">
        <v>0</v>
      </c>
      <c r="F119" s="226">
        <v>0</v>
      </c>
      <c r="G119" s="226">
        <f t="shared" si="12"/>
        <v>0</v>
      </c>
      <c r="H119" s="46" t="s">
        <v>243</v>
      </c>
    </row>
    <row r="120" spans="1:8">
      <c r="A120" s="7" t="s">
        <v>48</v>
      </c>
      <c r="B120" s="226">
        <v>0</v>
      </c>
      <c r="C120" s="226">
        <v>0</v>
      </c>
      <c r="D120" s="226">
        <f t="shared" si="11"/>
        <v>0</v>
      </c>
      <c r="E120" s="226">
        <v>0</v>
      </c>
      <c r="F120" s="226">
        <v>0</v>
      </c>
      <c r="G120" s="226">
        <f t="shared" si="12"/>
        <v>0</v>
      </c>
      <c r="H120" s="47"/>
    </row>
    <row r="121" spans="1:8">
      <c r="A121" s="7" t="s">
        <v>49</v>
      </c>
      <c r="B121" s="226">
        <v>0</v>
      </c>
      <c r="C121" s="226">
        <v>0</v>
      </c>
      <c r="D121" s="226">
        <f t="shared" si="11"/>
        <v>0</v>
      </c>
      <c r="E121" s="226">
        <v>0</v>
      </c>
      <c r="F121" s="226">
        <v>0</v>
      </c>
      <c r="G121" s="226">
        <f t="shared" si="12"/>
        <v>0</v>
      </c>
      <c r="H121" s="47"/>
    </row>
    <row r="122" spans="1:8">
      <c r="A122" s="7" t="s">
        <v>50</v>
      </c>
      <c r="B122" s="226">
        <v>0</v>
      </c>
      <c r="C122" s="226">
        <v>0</v>
      </c>
      <c r="D122" s="226">
        <f t="shared" si="11"/>
        <v>0</v>
      </c>
      <c r="E122" s="226">
        <v>0</v>
      </c>
      <c r="F122" s="226">
        <v>0</v>
      </c>
      <c r="G122" s="226">
        <f t="shared" si="12"/>
        <v>0</v>
      </c>
      <c r="H122" s="46" t="s">
        <v>244</v>
      </c>
    </row>
    <row r="123" spans="1:8">
      <c r="A123" s="6" t="s">
        <v>51</v>
      </c>
      <c r="B123" s="226">
        <f>SUM(B124:B132)</f>
        <v>0</v>
      </c>
      <c r="C123" s="226">
        <f t="shared" ref="C123:G123" si="13">SUM(C124:C132)</f>
        <v>0</v>
      </c>
      <c r="D123" s="226">
        <f t="shared" si="13"/>
        <v>0</v>
      </c>
      <c r="E123" s="226">
        <f t="shared" si="13"/>
        <v>0</v>
      </c>
      <c r="F123" s="226">
        <f t="shared" si="13"/>
        <v>0</v>
      </c>
      <c r="G123" s="226">
        <f t="shared" si="13"/>
        <v>0</v>
      </c>
    </row>
    <row r="124" spans="1:8">
      <c r="A124" s="7" t="s">
        <v>52</v>
      </c>
      <c r="B124" s="227">
        <v>0</v>
      </c>
      <c r="C124" s="227">
        <v>0</v>
      </c>
      <c r="D124" s="226">
        <f t="shared" ref="D124:D132" si="14">B124+C124</f>
        <v>0</v>
      </c>
      <c r="E124" s="227">
        <v>0</v>
      </c>
      <c r="F124" s="227">
        <v>0</v>
      </c>
      <c r="G124" s="226">
        <f t="shared" ref="G124:G132" si="15">D124-E124</f>
        <v>0</v>
      </c>
      <c r="H124" s="48" t="s">
        <v>245</v>
      </c>
    </row>
    <row r="125" spans="1:8">
      <c r="A125" s="7" t="s">
        <v>53</v>
      </c>
      <c r="B125" s="227">
        <v>0</v>
      </c>
      <c r="C125" s="227">
        <v>0</v>
      </c>
      <c r="D125" s="226">
        <f t="shared" si="14"/>
        <v>0</v>
      </c>
      <c r="E125" s="227">
        <v>0</v>
      </c>
      <c r="F125" s="227">
        <v>0</v>
      </c>
      <c r="G125" s="226">
        <f t="shared" si="15"/>
        <v>0</v>
      </c>
      <c r="H125" s="48" t="s">
        <v>246</v>
      </c>
    </row>
    <row r="126" spans="1:8">
      <c r="A126" s="7" t="s">
        <v>54</v>
      </c>
      <c r="B126" s="227">
        <v>0</v>
      </c>
      <c r="C126" s="227">
        <v>0</v>
      </c>
      <c r="D126" s="226">
        <f t="shared" si="14"/>
        <v>0</v>
      </c>
      <c r="E126" s="227">
        <v>0</v>
      </c>
      <c r="F126" s="227">
        <v>0</v>
      </c>
      <c r="G126" s="226">
        <f t="shared" si="15"/>
        <v>0</v>
      </c>
      <c r="H126" s="48" t="s">
        <v>247</v>
      </c>
    </row>
    <row r="127" spans="1:8">
      <c r="A127" s="7" t="s">
        <v>55</v>
      </c>
      <c r="B127" s="227">
        <v>0</v>
      </c>
      <c r="C127" s="227">
        <v>0</v>
      </c>
      <c r="D127" s="226">
        <f t="shared" si="14"/>
        <v>0</v>
      </c>
      <c r="E127" s="227">
        <v>0</v>
      </c>
      <c r="F127" s="227">
        <v>0</v>
      </c>
      <c r="G127" s="226">
        <f t="shared" si="15"/>
        <v>0</v>
      </c>
      <c r="H127" s="48" t="s">
        <v>248</v>
      </c>
    </row>
    <row r="128" spans="1:8">
      <c r="A128" s="7" t="s">
        <v>56</v>
      </c>
      <c r="B128" s="227">
        <v>0</v>
      </c>
      <c r="C128" s="227">
        <v>0</v>
      </c>
      <c r="D128" s="226">
        <f t="shared" si="14"/>
        <v>0</v>
      </c>
      <c r="E128" s="227">
        <v>0</v>
      </c>
      <c r="F128" s="227">
        <v>0</v>
      </c>
      <c r="G128" s="226">
        <f t="shared" si="15"/>
        <v>0</v>
      </c>
      <c r="H128" s="48" t="s">
        <v>249</v>
      </c>
    </row>
    <row r="129" spans="1:8">
      <c r="A129" s="7" t="s">
        <v>57</v>
      </c>
      <c r="B129" s="227">
        <v>0</v>
      </c>
      <c r="C129" s="227">
        <v>0</v>
      </c>
      <c r="D129" s="226">
        <f t="shared" si="14"/>
        <v>0</v>
      </c>
      <c r="E129" s="227">
        <v>0</v>
      </c>
      <c r="F129" s="227">
        <v>0</v>
      </c>
      <c r="G129" s="226">
        <f t="shared" si="15"/>
        <v>0</v>
      </c>
      <c r="H129" s="48" t="s">
        <v>250</v>
      </c>
    </row>
    <row r="130" spans="1:8">
      <c r="A130" s="7" t="s">
        <v>58</v>
      </c>
      <c r="B130" s="226">
        <v>0</v>
      </c>
      <c r="C130" s="226">
        <v>0</v>
      </c>
      <c r="D130" s="226">
        <f t="shared" si="14"/>
        <v>0</v>
      </c>
      <c r="E130" s="226">
        <v>0</v>
      </c>
      <c r="F130" s="226">
        <v>0</v>
      </c>
      <c r="G130" s="226">
        <f t="shared" si="15"/>
        <v>0</v>
      </c>
      <c r="H130" s="48" t="s">
        <v>251</v>
      </c>
    </row>
    <row r="131" spans="1:8">
      <c r="A131" s="7" t="s">
        <v>59</v>
      </c>
      <c r="B131" s="227">
        <v>0</v>
      </c>
      <c r="C131" s="227">
        <v>0</v>
      </c>
      <c r="D131" s="226">
        <f t="shared" si="14"/>
        <v>0</v>
      </c>
      <c r="E131" s="227">
        <v>0</v>
      </c>
      <c r="F131" s="227">
        <v>0</v>
      </c>
      <c r="G131" s="226">
        <f t="shared" si="15"/>
        <v>0</v>
      </c>
      <c r="H131" s="48" t="s">
        <v>252</v>
      </c>
    </row>
    <row r="132" spans="1:8">
      <c r="A132" s="7" t="s">
        <v>60</v>
      </c>
      <c r="B132" s="227">
        <v>0</v>
      </c>
      <c r="C132" s="227">
        <v>0</v>
      </c>
      <c r="D132" s="226">
        <f t="shared" si="14"/>
        <v>0</v>
      </c>
      <c r="E132" s="227">
        <v>0</v>
      </c>
      <c r="F132" s="227">
        <v>0</v>
      </c>
      <c r="G132" s="226">
        <f t="shared" si="15"/>
        <v>0</v>
      </c>
      <c r="H132" s="48" t="s">
        <v>253</v>
      </c>
    </row>
    <row r="133" spans="1:8">
      <c r="A133" s="6" t="s">
        <v>61</v>
      </c>
      <c r="B133" s="226">
        <f>SUM(B134:B136)</f>
        <v>0</v>
      </c>
      <c r="C133" s="226">
        <f t="shared" ref="C133:G133" si="16">SUM(C134:C136)</f>
        <v>0</v>
      </c>
      <c r="D133" s="226">
        <f t="shared" si="16"/>
        <v>0</v>
      </c>
      <c r="E133" s="226">
        <f t="shared" si="16"/>
        <v>0</v>
      </c>
      <c r="F133" s="226">
        <f t="shared" si="16"/>
        <v>0</v>
      </c>
      <c r="G133" s="226">
        <f t="shared" si="16"/>
        <v>0</v>
      </c>
    </row>
    <row r="134" spans="1:8">
      <c r="A134" s="7" t="s">
        <v>62</v>
      </c>
      <c r="B134" s="227">
        <v>0</v>
      </c>
      <c r="C134" s="227">
        <v>0</v>
      </c>
      <c r="D134" s="226">
        <f t="shared" ref="D134:D157" si="17">B134+C134</f>
        <v>0</v>
      </c>
      <c r="E134" s="227">
        <v>0</v>
      </c>
      <c r="F134" s="227">
        <v>0</v>
      </c>
      <c r="G134" s="226">
        <f t="shared" ref="G134:G136" si="18">D134-E134</f>
        <v>0</v>
      </c>
      <c r="H134" s="49" t="s">
        <v>254</v>
      </c>
    </row>
    <row r="135" spans="1:8">
      <c r="A135" s="7" t="s">
        <v>63</v>
      </c>
      <c r="B135" s="227">
        <v>0</v>
      </c>
      <c r="C135" s="227">
        <v>0</v>
      </c>
      <c r="D135" s="226">
        <f t="shared" si="17"/>
        <v>0</v>
      </c>
      <c r="E135" s="227">
        <v>0</v>
      </c>
      <c r="F135" s="227">
        <v>0</v>
      </c>
      <c r="G135" s="226">
        <f t="shared" si="18"/>
        <v>0</v>
      </c>
      <c r="H135" s="49" t="s">
        <v>255</v>
      </c>
    </row>
    <row r="136" spans="1:8">
      <c r="A136" s="7" t="s">
        <v>64</v>
      </c>
      <c r="B136" s="226">
        <v>0</v>
      </c>
      <c r="C136" s="226">
        <v>0</v>
      </c>
      <c r="D136" s="226">
        <f t="shared" si="17"/>
        <v>0</v>
      </c>
      <c r="E136" s="226">
        <v>0</v>
      </c>
      <c r="F136" s="226">
        <v>0</v>
      </c>
      <c r="G136" s="226">
        <f t="shared" si="18"/>
        <v>0</v>
      </c>
      <c r="H136" s="49" t="s">
        <v>256</v>
      </c>
    </row>
    <row r="137" spans="1:8">
      <c r="A137" s="6" t="s">
        <v>65</v>
      </c>
      <c r="B137" s="226">
        <f>SUM(B138:B142,B144:B145)</f>
        <v>0</v>
      </c>
      <c r="C137" s="226">
        <f t="shared" ref="C137:G137" si="19">SUM(C138:C142,C144:C145)</f>
        <v>0</v>
      </c>
      <c r="D137" s="226">
        <f t="shared" si="19"/>
        <v>0</v>
      </c>
      <c r="E137" s="226">
        <f t="shared" si="19"/>
        <v>0</v>
      </c>
      <c r="F137" s="226">
        <f t="shared" si="19"/>
        <v>0</v>
      </c>
      <c r="G137" s="226">
        <f t="shared" si="19"/>
        <v>0</v>
      </c>
    </row>
    <row r="138" spans="1:8">
      <c r="A138" s="7" t="s">
        <v>66</v>
      </c>
      <c r="B138" s="226">
        <v>0</v>
      </c>
      <c r="C138" s="226">
        <v>0</v>
      </c>
      <c r="D138" s="226">
        <f t="shared" si="17"/>
        <v>0</v>
      </c>
      <c r="E138" s="226">
        <v>0</v>
      </c>
      <c r="F138" s="226">
        <v>0</v>
      </c>
      <c r="G138" s="226">
        <f t="shared" ref="G138:G145" si="20">D138-E138</f>
        <v>0</v>
      </c>
      <c r="H138" s="50" t="s">
        <v>257</v>
      </c>
    </row>
    <row r="139" spans="1:8">
      <c r="A139" s="7" t="s">
        <v>67</v>
      </c>
      <c r="B139" s="226">
        <v>0</v>
      </c>
      <c r="C139" s="226">
        <v>0</v>
      </c>
      <c r="D139" s="226">
        <f t="shared" si="17"/>
        <v>0</v>
      </c>
      <c r="E139" s="226">
        <v>0</v>
      </c>
      <c r="F139" s="226">
        <v>0</v>
      </c>
      <c r="G139" s="226">
        <f t="shared" si="20"/>
        <v>0</v>
      </c>
      <c r="H139" s="50" t="s">
        <v>258</v>
      </c>
    </row>
    <row r="140" spans="1:8">
      <c r="A140" s="7" t="s">
        <v>68</v>
      </c>
      <c r="B140" s="226">
        <v>0</v>
      </c>
      <c r="C140" s="226">
        <v>0</v>
      </c>
      <c r="D140" s="226">
        <f t="shared" si="17"/>
        <v>0</v>
      </c>
      <c r="E140" s="226">
        <v>0</v>
      </c>
      <c r="F140" s="226">
        <v>0</v>
      </c>
      <c r="G140" s="226">
        <f t="shared" si="20"/>
        <v>0</v>
      </c>
      <c r="H140" s="50" t="s">
        <v>259</v>
      </c>
    </row>
    <row r="141" spans="1:8">
      <c r="A141" s="7" t="s">
        <v>69</v>
      </c>
      <c r="B141" s="226">
        <v>0</v>
      </c>
      <c r="C141" s="226">
        <v>0</v>
      </c>
      <c r="D141" s="226">
        <f t="shared" si="17"/>
        <v>0</v>
      </c>
      <c r="E141" s="226">
        <v>0</v>
      </c>
      <c r="F141" s="226">
        <v>0</v>
      </c>
      <c r="G141" s="226">
        <f t="shared" si="20"/>
        <v>0</v>
      </c>
      <c r="H141" s="50" t="s">
        <v>260</v>
      </c>
    </row>
    <row r="142" spans="1:8">
      <c r="A142" s="7" t="s">
        <v>70</v>
      </c>
      <c r="B142" s="226">
        <v>0</v>
      </c>
      <c r="C142" s="226">
        <v>0</v>
      </c>
      <c r="D142" s="226">
        <f t="shared" si="17"/>
        <v>0</v>
      </c>
      <c r="E142" s="226">
        <v>0</v>
      </c>
      <c r="F142" s="226">
        <v>0</v>
      </c>
      <c r="G142" s="226">
        <f t="shared" si="20"/>
        <v>0</v>
      </c>
      <c r="H142" s="50" t="s">
        <v>261</v>
      </c>
    </row>
    <row r="143" spans="1:8">
      <c r="A143" s="7" t="s">
        <v>71</v>
      </c>
      <c r="B143" s="226">
        <v>0</v>
      </c>
      <c r="C143" s="226">
        <v>0</v>
      </c>
      <c r="D143" s="226">
        <f t="shared" si="17"/>
        <v>0</v>
      </c>
      <c r="E143" s="226">
        <v>0</v>
      </c>
      <c r="F143" s="226">
        <v>0</v>
      </c>
      <c r="G143" s="226">
        <f t="shared" si="20"/>
        <v>0</v>
      </c>
      <c r="H143" s="50"/>
    </row>
    <row r="144" spans="1:8">
      <c r="A144" s="7" t="s">
        <v>72</v>
      </c>
      <c r="B144" s="226">
        <v>0</v>
      </c>
      <c r="C144" s="226">
        <v>0</v>
      </c>
      <c r="D144" s="226">
        <f t="shared" si="17"/>
        <v>0</v>
      </c>
      <c r="E144" s="226">
        <v>0</v>
      </c>
      <c r="F144" s="226">
        <v>0</v>
      </c>
      <c r="G144" s="226">
        <f t="shared" si="20"/>
        <v>0</v>
      </c>
      <c r="H144" s="50" t="s">
        <v>262</v>
      </c>
    </row>
    <row r="145" spans="1:8">
      <c r="A145" s="7" t="s">
        <v>73</v>
      </c>
      <c r="B145" s="227">
        <v>0</v>
      </c>
      <c r="C145" s="227">
        <v>0</v>
      </c>
      <c r="D145" s="226">
        <f t="shared" si="17"/>
        <v>0</v>
      </c>
      <c r="E145" s="227">
        <v>0</v>
      </c>
      <c r="F145" s="227">
        <v>0</v>
      </c>
      <c r="G145" s="226">
        <f t="shared" si="20"/>
        <v>0</v>
      </c>
      <c r="H145" s="50" t="s">
        <v>263</v>
      </c>
    </row>
    <row r="146" spans="1:8">
      <c r="A146" s="6" t="s">
        <v>74</v>
      </c>
      <c r="B146" s="226">
        <f>SUM(B147:B149)</f>
        <v>0</v>
      </c>
      <c r="C146" s="226">
        <f t="shared" ref="C146:G146" si="21">SUM(C147:C149)</f>
        <v>0</v>
      </c>
      <c r="D146" s="226">
        <f t="shared" si="21"/>
        <v>0</v>
      </c>
      <c r="E146" s="226">
        <f t="shared" si="21"/>
        <v>0</v>
      </c>
      <c r="F146" s="226">
        <f t="shared" si="21"/>
        <v>0</v>
      </c>
      <c r="G146" s="226">
        <f t="shared" si="21"/>
        <v>0</v>
      </c>
    </row>
    <row r="147" spans="1:8">
      <c r="A147" s="7" t="s">
        <v>75</v>
      </c>
      <c r="B147" s="226">
        <v>0</v>
      </c>
      <c r="C147" s="226">
        <v>0</v>
      </c>
      <c r="D147" s="226">
        <f t="shared" si="17"/>
        <v>0</v>
      </c>
      <c r="E147" s="226">
        <v>0</v>
      </c>
      <c r="F147" s="226">
        <v>0</v>
      </c>
      <c r="G147" s="226">
        <f t="shared" ref="G147:G149" si="22">D147-E147</f>
        <v>0</v>
      </c>
      <c r="H147" s="51" t="s">
        <v>264</v>
      </c>
    </row>
    <row r="148" spans="1:8">
      <c r="A148" s="7" t="s">
        <v>76</v>
      </c>
      <c r="B148" s="227">
        <v>0</v>
      </c>
      <c r="C148" s="227">
        <v>0</v>
      </c>
      <c r="D148" s="226">
        <f t="shared" si="17"/>
        <v>0</v>
      </c>
      <c r="E148" s="227">
        <v>0</v>
      </c>
      <c r="F148" s="227">
        <v>0</v>
      </c>
      <c r="G148" s="226">
        <f t="shared" si="22"/>
        <v>0</v>
      </c>
      <c r="H148" s="51" t="s">
        <v>265</v>
      </c>
    </row>
    <row r="149" spans="1:8">
      <c r="A149" s="7" t="s">
        <v>77</v>
      </c>
      <c r="B149" s="226">
        <v>0</v>
      </c>
      <c r="C149" s="226">
        <v>0</v>
      </c>
      <c r="D149" s="226">
        <f t="shared" si="17"/>
        <v>0</v>
      </c>
      <c r="E149" s="226">
        <v>0</v>
      </c>
      <c r="F149" s="226">
        <v>0</v>
      </c>
      <c r="G149" s="226">
        <f t="shared" si="22"/>
        <v>0</v>
      </c>
      <c r="H149" s="51" t="s">
        <v>266</v>
      </c>
    </row>
    <row r="150" spans="1:8">
      <c r="A150" s="6" t="s">
        <v>78</v>
      </c>
      <c r="B150" s="226">
        <f>SUM(B151:B157)</f>
        <v>0</v>
      </c>
      <c r="C150" s="226">
        <f t="shared" ref="C150:G150" si="23">SUM(C151:C157)</f>
        <v>0</v>
      </c>
      <c r="D150" s="226">
        <f t="shared" si="23"/>
        <v>0</v>
      </c>
      <c r="E150" s="226">
        <f t="shared" si="23"/>
        <v>0</v>
      </c>
      <c r="F150" s="226">
        <f t="shared" si="23"/>
        <v>0</v>
      </c>
      <c r="G150" s="226">
        <f t="shared" si="23"/>
        <v>0</v>
      </c>
    </row>
    <row r="151" spans="1:8">
      <c r="A151" s="7" t="s">
        <v>79</v>
      </c>
      <c r="B151" s="227">
        <v>0</v>
      </c>
      <c r="C151" s="227">
        <v>0</v>
      </c>
      <c r="D151" s="226">
        <f t="shared" si="17"/>
        <v>0</v>
      </c>
      <c r="E151" s="227">
        <v>0</v>
      </c>
      <c r="F151" s="227">
        <v>0</v>
      </c>
      <c r="G151" s="226">
        <f t="shared" ref="G151:G157" si="24">D151-E151</f>
        <v>0</v>
      </c>
      <c r="H151" s="52" t="s">
        <v>267</v>
      </c>
    </row>
    <row r="152" spans="1:8">
      <c r="A152" s="7" t="s">
        <v>80</v>
      </c>
      <c r="B152" s="227">
        <v>0</v>
      </c>
      <c r="C152" s="227">
        <v>0</v>
      </c>
      <c r="D152" s="226">
        <f t="shared" si="17"/>
        <v>0</v>
      </c>
      <c r="E152" s="227">
        <v>0</v>
      </c>
      <c r="F152" s="227">
        <v>0</v>
      </c>
      <c r="G152" s="226">
        <f t="shared" si="24"/>
        <v>0</v>
      </c>
      <c r="H152" s="52" t="s">
        <v>268</v>
      </c>
    </row>
    <row r="153" spans="1:8">
      <c r="A153" s="7" t="s">
        <v>81</v>
      </c>
      <c r="B153" s="226">
        <v>0</v>
      </c>
      <c r="C153" s="226">
        <v>0</v>
      </c>
      <c r="D153" s="226">
        <f t="shared" si="17"/>
        <v>0</v>
      </c>
      <c r="E153" s="226">
        <v>0</v>
      </c>
      <c r="F153" s="226">
        <v>0</v>
      </c>
      <c r="G153" s="226">
        <f t="shared" si="24"/>
        <v>0</v>
      </c>
      <c r="H153" s="52" t="s">
        <v>269</v>
      </c>
    </row>
    <row r="154" spans="1:8">
      <c r="A154" s="1" t="s">
        <v>82</v>
      </c>
      <c r="B154" s="226">
        <v>0</v>
      </c>
      <c r="C154" s="226">
        <v>0</v>
      </c>
      <c r="D154" s="226">
        <f t="shared" si="17"/>
        <v>0</v>
      </c>
      <c r="E154" s="226">
        <v>0</v>
      </c>
      <c r="F154" s="226">
        <v>0</v>
      </c>
      <c r="G154" s="226">
        <f t="shared" si="24"/>
        <v>0</v>
      </c>
      <c r="H154" s="52" t="s">
        <v>270</v>
      </c>
    </row>
    <row r="155" spans="1:8">
      <c r="A155" s="7" t="s">
        <v>83</v>
      </c>
      <c r="B155" s="226">
        <v>0</v>
      </c>
      <c r="C155" s="226">
        <v>0</v>
      </c>
      <c r="D155" s="226">
        <f t="shared" si="17"/>
        <v>0</v>
      </c>
      <c r="E155" s="226">
        <v>0</v>
      </c>
      <c r="F155" s="226">
        <v>0</v>
      </c>
      <c r="G155" s="226">
        <f t="shared" si="24"/>
        <v>0</v>
      </c>
      <c r="H155" s="52" t="s">
        <v>271</v>
      </c>
    </row>
    <row r="156" spans="1:8">
      <c r="A156" s="7" t="s">
        <v>84</v>
      </c>
      <c r="B156" s="226">
        <v>0</v>
      </c>
      <c r="C156" s="226">
        <v>0</v>
      </c>
      <c r="D156" s="226">
        <f t="shared" si="17"/>
        <v>0</v>
      </c>
      <c r="E156" s="226">
        <v>0</v>
      </c>
      <c r="F156" s="226">
        <v>0</v>
      </c>
      <c r="G156" s="226">
        <f t="shared" si="24"/>
        <v>0</v>
      </c>
      <c r="H156" s="52" t="s">
        <v>272</v>
      </c>
    </row>
    <row r="157" spans="1:8">
      <c r="A157" s="7" t="s">
        <v>85</v>
      </c>
      <c r="B157" s="226">
        <v>0</v>
      </c>
      <c r="C157" s="226">
        <v>0</v>
      </c>
      <c r="D157" s="226">
        <f t="shared" si="17"/>
        <v>0</v>
      </c>
      <c r="E157" s="226">
        <v>0</v>
      </c>
      <c r="F157" s="226">
        <v>0</v>
      </c>
      <c r="G157" s="226">
        <f t="shared" si="24"/>
        <v>0</v>
      </c>
      <c r="H157" s="52" t="s">
        <v>273</v>
      </c>
    </row>
    <row r="158" spans="1:8">
      <c r="A158" s="2"/>
      <c r="B158" s="228"/>
      <c r="C158" s="228"/>
      <c r="D158" s="228"/>
      <c r="E158" s="228"/>
      <c r="F158" s="228"/>
      <c r="G158" s="228"/>
    </row>
    <row r="159" spans="1:8">
      <c r="A159" s="3" t="s">
        <v>87</v>
      </c>
      <c r="B159" s="225">
        <f>B9+B84</f>
        <v>0</v>
      </c>
      <c r="C159" s="225">
        <f t="shared" ref="C159:G159" si="25">C9+C84</f>
        <v>70040044.819999993</v>
      </c>
      <c r="D159" s="225">
        <f t="shared" si="25"/>
        <v>70040044.819999993</v>
      </c>
      <c r="E159" s="225">
        <f t="shared" si="25"/>
        <v>2382153.23</v>
      </c>
      <c r="F159" s="225">
        <f t="shared" si="25"/>
        <v>2316613.23</v>
      </c>
      <c r="G159" s="225">
        <f t="shared" si="25"/>
        <v>67657891.590000004</v>
      </c>
    </row>
    <row r="160" spans="1:8">
      <c r="A160" s="4"/>
      <c r="B160" s="229"/>
      <c r="C160" s="229"/>
      <c r="D160" s="229"/>
      <c r="E160" s="229"/>
      <c r="F160" s="229"/>
      <c r="G160" s="229"/>
    </row>
    <row r="161" spans="1:1">
      <c r="A161" s="14" t="s">
        <v>731</v>
      </c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9.85546875" customWidth="1"/>
    <col min="2" max="7" width="20.85546875" style="104" customWidth="1"/>
  </cols>
  <sheetData>
    <row r="1" spans="1:7" ht="53.25" customHeight="1">
      <c r="A1" s="276" t="s">
        <v>88</v>
      </c>
      <c r="B1" s="276"/>
      <c r="C1" s="276"/>
      <c r="D1" s="276"/>
      <c r="E1" s="276"/>
      <c r="F1" s="276"/>
      <c r="G1" s="276"/>
    </row>
    <row r="2" spans="1:7">
      <c r="A2" s="247" t="str">
        <f>+F6a!A2:G2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0" t="s">
        <v>1</v>
      </c>
      <c r="B3" s="251"/>
      <c r="C3" s="251"/>
      <c r="D3" s="251"/>
      <c r="E3" s="251"/>
      <c r="F3" s="251"/>
      <c r="G3" s="252"/>
    </row>
    <row r="4" spans="1:7">
      <c r="A4" s="250" t="s">
        <v>89</v>
      </c>
      <c r="B4" s="251"/>
      <c r="C4" s="251"/>
      <c r="D4" s="251"/>
      <c r="E4" s="251"/>
      <c r="F4" s="251"/>
      <c r="G4" s="252"/>
    </row>
    <row r="5" spans="1:7">
      <c r="A5" s="253" t="s">
        <v>736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4</v>
      </c>
      <c r="B7" s="274" t="s">
        <v>5</v>
      </c>
      <c r="C7" s="274"/>
      <c r="D7" s="274"/>
      <c r="E7" s="274"/>
      <c r="F7" s="274"/>
      <c r="G7" s="279" t="s">
        <v>6</v>
      </c>
    </row>
    <row r="8" spans="1:7" ht="30">
      <c r="A8" s="273"/>
      <c r="B8" s="171" t="s">
        <v>7</v>
      </c>
      <c r="C8" s="172" t="s">
        <v>90</v>
      </c>
      <c r="D8" s="171" t="s">
        <v>91</v>
      </c>
      <c r="E8" s="171" t="s">
        <v>10</v>
      </c>
      <c r="F8" s="171" t="s">
        <v>92</v>
      </c>
      <c r="G8" s="278"/>
    </row>
    <row r="9" spans="1:7">
      <c r="A9" s="10" t="s">
        <v>93</v>
      </c>
      <c r="B9" s="230">
        <f>SUM(B10:B18)</f>
        <v>0</v>
      </c>
      <c r="C9" s="230">
        <f t="shared" ref="C9:G9" si="0">SUM(C10:C18)</f>
        <v>70040044.819999993</v>
      </c>
      <c r="D9" s="230">
        <f t="shared" si="0"/>
        <v>70040044.819999993</v>
      </c>
      <c r="E9" s="230">
        <f t="shared" si="0"/>
        <v>2382153.23</v>
      </c>
      <c r="F9" s="230">
        <f t="shared" si="0"/>
        <v>2316613.23</v>
      </c>
      <c r="G9" s="230">
        <f t="shared" si="0"/>
        <v>67657891.590000004</v>
      </c>
    </row>
    <row r="10" spans="1:7">
      <c r="A10" s="61" t="s">
        <v>727</v>
      </c>
      <c r="B10" s="214">
        <f>+F6a!B159</f>
        <v>0</v>
      </c>
      <c r="C10" s="214">
        <f>+F6a!C159</f>
        <v>70040044.819999993</v>
      </c>
      <c r="D10" s="214">
        <f>+F6a!D159</f>
        <v>70040044.819999993</v>
      </c>
      <c r="E10" s="214">
        <f>+F6a!E159</f>
        <v>2382153.23</v>
      </c>
      <c r="F10" s="214">
        <f>+F6a!F159</f>
        <v>2316613.23</v>
      </c>
      <c r="G10" s="214">
        <f>+F6a!G159</f>
        <v>67657891.590000004</v>
      </c>
    </row>
    <row r="11" spans="1:7">
      <c r="A11" s="61" t="s">
        <v>621</v>
      </c>
      <c r="B11" s="214">
        <v>0</v>
      </c>
      <c r="C11" s="214">
        <v>0</v>
      </c>
      <c r="D11" s="201">
        <f t="shared" ref="D11:D17" si="1">B11+C11</f>
        <v>0</v>
      </c>
      <c r="E11" s="214">
        <v>0</v>
      </c>
      <c r="F11" s="214">
        <v>0</v>
      </c>
      <c r="G11" s="201">
        <f t="shared" ref="G11:G17" si="2">D11-E11</f>
        <v>0</v>
      </c>
    </row>
    <row r="12" spans="1:7">
      <c r="A12" s="61" t="s">
        <v>622</v>
      </c>
      <c r="B12" s="214">
        <v>0</v>
      </c>
      <c r="C12" s="214">
        <v>0</v>
      </c>
      <c r="D12" s="201">
        <f t="shared" si="1"/>
        <v>0</v>
      </c>
      <c r="E12" s="214">
        <v>0</v>
      </c>
      <c r="F12" s="214">
        <v>0</v>
      </c>
      <c r="G12" s="201">
        <f t="shared" si="2"/>
        <v>0</v>
      </c>
    </row>
    <row r="13" spans="1:7">
      <c r="A13" s="61" t="s">
        <v>623</v>
      </c>
      <c r="B13" s="214">
        <v>0</v>
      </c>
      <c r="C13" s="214">
        <v>0</v>
      </c>
      <c r="D13" s="201">
        <f t="shared" si="1"/>
        <v>0</v>
      </c>
      <c r="E13" s="214">
        <v>0</v>
      </c>
      <c r="F13" s="214">
        <v>0</v>
      </c>
      <c r="G13" s="201">
        <f t="shared" si="2"/>
        <v>0</v>
      </c>
    </row>
    <row r="14" spans="1:7">
      <c r="A14" s="61" t="s">
        <v>624</v>
      </c>
      <c r="B14" s="214">
        <v>0</v>
      </c>
      <c r="C14" s="214">
        <v>0</v>
      </c>
      <c r="D14" s="201">
        <f t="shared" si="1"/>
        <v>0</v>
      </c>
      <c r="E14" s="214">
        <v>0</v>
      </c>
      <c r="F14" s="214">
        <v>0</v>
      </c>
      <c r="G14" s="201">
        <f t="shared" si="2"/>
        <v>0</v>
      </c>
    </row>
    <row r="15" spans="1:7">
      <c r="A15" s="61" t="s">
        <v>625</v>
      </c>
      <c r="B15" s="214">
        <v>0</v>
      </c>
      <c r="C15" s="214">
        <v>0</v>
      </c>
      <c r="D15" s="201">
        <f t="shared" si="1"/>
        <v>0</v>
      </c>
      <c r="E15" s="214">
        <v>0</v>
      </c>
      <c r="F15" s="214">
        <v>0</v>
      </c>
      <c r="G15" s="201">
        <f t="shared" si="2"/>
        <v>0</v>
      </c>
    </row>
    <row r="16" spans="1:7">
      <c r="A16" s="61" t="s">
        <v>626</v>
      </c>
      <c r="B16" s="214">
        <v>0</v>
      </c>
      <c r="C16" s="214">
        <v>0</v>
      </c>
      <c r="D16" s="201">
        <f t="shared" si="1"/>
        <v>0</v>
      </c>
      <c r="E16" s="214">
        <v>0</v>
      </c>
      <c r="F16" s="214">
        <v>0</v>
      </c>
      <c r="G16" s="201">
        <f t="shared" si="2"/>
        <v>0</v>
      </c>
    </row>
    <row r="17" spans="1:7">
      <c r="A17" s="61" t="s">
        <v>627</v>
      </c>
      <c r="B17" s="214">
        <v>0</v>
      </c>
      <c r="C17" s="214">
        <v>0</v>
      </c>
      <c r="D17" s="201">
        <f t="shared" si="1"/>
        <v>0</v>
      </c>
      <c r="E17" s="214">
        <v>0</v>
      </c>
      <c r="F17" s="214">
        <v>0</v>
      </c>
      <c r="G17" s="201">
        <f t="shared" si="2"/>
        <v>0</v>
      </c>
    </row>
    <row r="18" spans="1:7">
      <c r="A18" s="13" t="s">
        <v>94</v>
      </c>
      <c r="B18" s="175"/>
      <c r="C18" s="175"/>
      <c r="D18" s="175"/>
      <c r="E18" s="175"/>
      <c r="F18" s="175"/>
      <c r="G18" s="175"/>
    </row>
    <row r="19" spans="1:7">
      <c r="A19" s="11" t="s">
        <v>95</v>
      </c>
      <c r="B19" s="199">
        <f t="shared" ref="B19:G19" si="3">SUM(B20:B28)</f>
        <v>0</v>
      </c>
      <c r="C19" s="199">
        <f t="shared" si="3"/>
        <v>0</v>
      </c>
      <c r="D19" s="199">
        <f t="shared" si="3"/>
        <v>0</v>
      </c>
      <c r="E19" s="199">
        <f t="shared" si="3"/>
        <v>0</v>
      </c>
      <c r="F19" s="199">
        <f t="shared" si="3"/>
        <v>0</v>
      </c>
      <c r="G19" s="199">
        <f t="shared" si="3"/>
        <v>0</v>
      </c>
    </row>
    <row r="20" spans="1:7">
      <c r="A20" s="61" t="s">
        <v>620</v>
      </c>
      <c r="B20" s="214">
        <v>0</v>
      </c>
      <c r="C20" s="214">
        <v>0</v>
      </c>
      <c r="D20" s="201">
        <f t="shared" ref="D20:D27" si="4">B20+C20</f>
        <v>0</v>
      </c>
      <c r="E20" s="214">
        <v>0</v>
      </c>
      <c r="F20" s="214">
        <v>0</v>
      </c>
      <c r="G20" s="201">
        <f t="shared" ref="G20:G28" si="5">D20-E20</f>
        <v>0</v>
      </c>
    </row>
    <row r="21" spans="1:7">
      <c r="A21" s="61" t="s">
        <v>621</v>
      </c>
      <c r="B21" s="214">
        <v>0</v>
      </c>
      <c r="C21" s="214">
        <v>0</v>
      </c>
      <c r="D21" s="201">
        <f t="shared" si="4"/>
        <v>0</v>
      </c>
      <c r="E21" s="214">
        <v>0</v>
      </c>
      <c r="F21" s="214">
        <v>0</v>
      </c>
      <c r="G21" s="201">
        <f t="shared" si="5"/>
        <v>0</v>
      </c>
    </row>
    <row r="22" spans="1:7">
      <c r="A22" s="61" t="s">
        <v>622</v>
      </c>
      <c r="B22" s="214">
        <v>0</v>
      </c>
      <c r="C22" s="214">
        <v>0</v>
      </c>
      <c r="D22" s="201">
        <f t="shared" si="4"/>
        <v>0</v>
      </c>
      <c r="E22" s="214">
        <v>0</v>
      </c>
      <c r="F22" s="214">
        <v>0</v>
      </c>
      <c r="G22" s="201">
        <f t="shared" si="5"/>
        <v>0</v>
      </c>
    </row>
    <row r="23" spans="1:7">
      <c r="A23" s="61" t="s">
        <v>623</v>
      </c>
      <c r="B23" s="214">
        <v>0</v>
      </c>
      <c r="C23" s="214">
        <v>0</v>
      </c>
      <c r="D23" s="201">
        <f t="shared" si="4"/>
        <v>0</v>
      </c>
      <c r="E23" s="214">
        <v>0</v>
      </c>
      <c r="F23" s="214">
        <v>0</v>
      </c>
      <c r="G23" s="201">
        <f t="shared" si="5"/>
        <v>0</v>
      </c>
    </row>
    <row r="24" spans="1:7">
      <c r="A24" s="61" t="s">
        <v>624</v>
      </c>
      <c r="B24" s="214">
        <v>0</v>
      </c>
      <c r="C24" s="214">
        <v>0</v>
      </c>
      <c r="D24" s="201">
        <f t="shared" si="4"/>
        <v>0</v>
      </c>
      <c r="E24" s="214">
        <v>0</v>
      </c>
      <c r="F24" s="214">
        <v>0</v>
      </c>
      <c r="G24" s="201">
        <f t="shared" si="5"/>
        <v>0</v>
      </c>
    </row>
    <row r="25" spans="1:7">
      <c r="A25" s="61" t="s">
        <v>625</v>
      </c>
      <c r="B25" s="214">
        <v>0</v>
      </c>
      <c r="C25" s="214">
        <v>0</v>
      </c>
      <c r="D25" s="201">
        <f t="shared" si="4"/>
        <v>0</v>
      </c>
      <c r="E25" s="214">
        <v>0</v>
      </c>
      <c r="F25" s="214">
        <v>0</v>
      </c>
      <c r="G25" s="201">
        <f t="shared" si="5"/>
        <v>0</v>
      </c>
    </row>
    <row r="26" spans="1:7">
      <c r="A26" s="61" t="s">
        <v>626</v>
      </c>
      <c r="B26" s="214">
        <v>0</v>
      </c>
      <c r="C26" s="214">
        <v>0</v>
      </c>
      <c r="D26" s="201">
        <f t="shared" si="4"/>
        <v>0</v>
      </c>
      <c r="E26" s="214">
        <v>0</v>
      </c>
      <c r="F26" s="214">
        <v>0</v>
      </c>
      <c r="G26" s="201">
        <f t="shared" si="5"/>
        <v>0</v>
      </c>
    </row>
    <row r="27" spans="1:7">
      <c r="A27" s="61" t="s">
        <v>627</v>
      </c>
      <c r="B27" s="214">
        <v>0</v>
      </c>
      <c r="C27" s="214">
        <v>0</v>
      </c>
      <c r="D27" s="201">
        <f t="shared" si="4"/>
        <v>0</v>
      </c>
      <c r="E27" s="214">
        <v>0</v>
      </c>
      <c r="F27" s="214">
        <v>0</v>
      </c>
      <c r="G27" s="201">
        <f t="shared" si="5"/>
        <v>0</v>
      </c>
    </row>
    <row r="28" spans="1:7">
      <c r="A28" s="13" t="s">
        <v>94</v>
      </c>
      <c r="B28" s="175"/>
      <c r="C28" s="175"/>
      <c r="D28" s="201"/>
      <c r="E28" s="201"/>
      <c r="F28" s="201"/>
      <c r="G28" s="201">
        <f t="shared" si="5"/>
        <v>0</v>
      </c>
    </row>
    <row r="29" spans="1:7">
      <c r="A29" s="11" t="s">
        <v>87</v>
      </c>
      <c r="B29" s="199">
        <f>B9+B19</f>
        <v>0</v>
      </c>
      <c r="C29" s="199">
        <f>C9+C19</f>
        <v>70040044.819999993</v>
      </c>
      <c r="D29" s="199">
        <f>B29+C29</f>
        <v>70040044.819999993</v>
      </c>
      <c r="E29" s="199">
        <f>E9+E19</f>
        <v>2382153.23</v>
      </c>
      <c r="F29" s="199">
        <f>F9+F19</f>
        <v>2316613.23</v>
      </c>
      <c r="G29" s="199">
        <f>D29-E29</f>
        <v>67657891.589999989</v>
      </c>
    </row>
    <row r="30" spans="1:7">
      <c r="A30" s="12"/>
      <c r="B30" s="180"/>
      <c r="C30" s="180"/>
      <c r="D30" s="180"/>
      <c r="E30" s="180"/>
      <c r="F30" s="180"/>
      <c r="G30" s="180"/>
    </row>
    <row r="31" spans="1:7">
      <c r="A31" s="14" t="s">
        <v>731</v>
      </c>
    </row>
    <row r="32" spans="1:7">
      <c r="A32" s="87"/>
    </row>
    <row r="33" spans="1:1">
      <c r="A33" s="87"/>
    </row>
    <row r="34" spans="1:1">
      <c r="A34" s="87"/>
    </row>
    <row r="35" spans="1:1">
      <c r="A35" s="8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4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1.140625" customWidth="1"/>
    <col min="2" max="7" width="22" style="104" customWidth="1"/>
    <col min="16" max="16" width="16.85546875" customWidth="1"/>
  </cols>
  <sheetData>
    <row r="1" spans="1:21" ht="51.75" customHeight="1">
      <c r="A1" s="286" t="s">
        <v>330</v>
      </c>
      <c r="B1" s="287"/>
      <c r="C1" s="287"/>
      <c r="D1" s="287"/>
      <c r="E1" s="287"/>
      <c r="F1" s="287"/>
      <c r="G1" s="287"/>
    </row>
    <row r="2" spans="1:21">
      <c r="A2" s="247" t="str">
        <f>+F6b!A2:G2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21">
      <c r="A3" s="250" t="s">
        <v>96</v>
      </c>
      <c r="B3" s="251"/>
      <c r="C3" s="251"/>
      <c r="D3" s="251"/>
      <c r="E3" s="251"/>
      <c r="F3" s="251"/>
      <c r="G3" s="252"/>
    </row>
    <row r="4" spans="1:21">
      <c r="A4" s="250" t="s">
        <v>97</v>
      </c>
      <c r="B4" s="251"/>
      <c r="C4" s="251"/>
      <c r="D4" s="251"/>
      <c r="E4" s="251"/>
      <c r="F4" s="251"/>
      <c r="G4" s="252"/>
    </row>
    <row r="5" spans="1:21">
      <c r="A5" s="253" t="s">
        <v>736</v>
      </c>
      <c r="B5" s="254"/>
      <c r="C5" s="254"/>
      <c r="D5" s="254"/>
      <c r="E5" s="254"/>
      <c r="F5" s="254"/>
      <c r="G5" s="255"/>
    </row>
    <row r="6" spans="1:21">
      <c r="A6" s="256" t="s">
        <v>3</v>
      </c>
      <c r="B6" s="257"/>
      <c r="C6" s="257"/>
      <c r="D6" s="257"/>
      <c r="E6" s="257"/>
      <c r="F6" s="257"/>
      <c r="G6" s="258"/>
    </row>
    <row r="7" spans="1:21">
      <c r="A7" s="251" t="s">
        <v>4</v>
      </c>
      <c r="B7" s="283" t="s">
        <v>5</v>
      </c>
      <c r="C7" s="284"/>
      <c r="D7" s="284"/>
      <c r="E7" s="284"/>
      <c r="F7" s="285"/>
      <c r="G7" s="279" t="s">
        <v>98</v>
      </c>
    </row>
    <row r="8" spans="1:21" ht="30">
      <c r="A8" s="251"/>
      <c r="B8" s="171" t="s">
        <v>7</v>
      </c>
      <c r="C8" s="172" t="s">
        <v>99</v>
      </c>
      <c r="D8" s="171" t="s">
        <v>9</v>
      </c>
      <c r="E8" s="171" t="s">
        <v>10</v>
      </c>
      <c r="F8" s="231" t="s">
        <v>92</v>
      </c>
      <c r="G8" s="278"/>
    </row>
    <row r="9" spans="1:21">
      <c r="A9" s="17" t="s">
        <v>100</v>
      </c>
      <c r="B9" s="232">
        <f>B10+B19+B27+B37</f>
        <v>0</v>
      </c>
      <c r="C9" s="232">
        <f t="shared" ref="C9:G9" si="0">C10+C19+C27+C37</f>
        <v>70040044.819999993</v>
      </c>
      <c r="D9" s="232">
        <f t="shared" si="0"/>
        <v>70040044.819999993</v>
      </c>
      <c r="E9" s="232">
        <f t="shared" si="0"/>
        <v>2382153.23</v>
      </c>
      <c r="F9" s="232">
        <f t="shared" si="0"/>
        <v>2316613.23</v>
      </c>
      <c r="G9" s="232">
        <f t="shared" si="0"/>
        <v>67657891.589999989</v>
      </c>
      <c r="P9" s="62"/>
      <c r="Q9" s="62"/>
      <c r="R9" s="62"/>
      <c r="S9" s="62"/>
      <c r="T9" s="62"/>
      <c r="U9" s="62"/>
    </row>
    <row r="10" spans="1:21">
      <c r="A10" s="18" t="s">
        <v>101</v>
      </c>
      <c r="B10" s="233">
        <f>SUM(B11:B18)</f>
        <v>0</v>
      </c>
      <c r="C10" s="233">
        <f t="shared" ref="C10:G10" si="1">SUM(C11:C18)</f>
        <v>0</v>
      </c>
      <c r="D10" s="233">
        <f t="shared" si="1"/>
        <v>0</v>
      </c>
      <c r="E10" s="233">
        <f t="shared" si="1"/>
        <v>0</v>
      </c>
      <c r="F10" s="233">
        <f t="shared" si="1"/>
        <v>0</v>
      </c>
      <c r="G10" s="233">
        <f t="shared" si="1"/>
        <v>0</v>
      </c>
      <c r="P10" s="62"/>
      <c r="Q10" s="62"/>
      <c r="R10" s="62"/>
      <c r="S10" s="62"/>
      <c r="T10" s="62"/>
      <c r="U10" s="62"/>
    </row>
    <row r="11" spans="1:21">
      <c r="A11" s="22" t="s">
        <v>102</v>
      </c>
      <c r="B11" s="234">
        <v>0</v>
      </c>
      <c r="C11" s="234">
        <v>0</v>
      </c>
      <c r="D11" s="233">
        <f>B11+C11</f>
        <v>0</v>
      </c>
      <c r="E11" s="234">
        <v>0</v>
      </c>
      <c r="F11" s="234">
        <v>0</v>
      </c>
      <c r="G11" s="233">
        <f>D11-E11</f>
        <v>0</v>
      </c>
      <c r="H11" s="53" t="s">
        <v>274</v>
      </c>
      <c r="P11" s="62"/>
      <c r="Q11" s="62"/>
      <c r="R11" s="62"/>
      <c r="S11" s="62"/>
      <c r="T11" s="62"/>
      <c r="U11" s="62"/>
    </row>
    <row r="12" spans="1:21">
      <c r="A12" s="22" t="s">
        <v>103</v>
      </c>
      <c r="B12" s="234">
        <v>0</v>
      </c>
      <c r="C12" s="234">
        <v>0</v>
      </c>
      <c r="D12" s="233">
        <f t="shared" ref="D12:D18" si="2">B12+C12</f>
        <v>0</v>
      </c>
      <c r="E12" s="234">
        <v>0</v>
      </c>
      <c r="F12" s="234">
        <v>0</v>
      </c>
      <c r="G12" s="233">
        <f t="shared" ref="G12:G18" si="3">D12-E12</f>
        <v>0</v>
      </c>
      <c r="H12" s="53" t="s">
        <v>275</v>
      </c>
      <c r="P12" s="62"/>
      <c r="Q12" s="62"/>
      <c r="R12" s="62"/>
      <c r="S12" s="62"/>
      <c r="T12" s="62"/>
      <c r="U12" s="62"/>
    </row>
    <row r="13" spans="1:21">
      <c r="A13" s="22" t="s">
        <v>104</v>
      </c>
      <c r="B13" s="234">
        <v>0</v>
      </c>
      <c r="C13" s="234">
        <v>0</v>
      </c>
      <c r="D13" s="233">
        <f t="shared" si="2"/>
        <v>0</v>
      </c>
      <c r="E13" s="234">
        <v>0</v>
      </c>
      <c r="F13" s="234">
        <v>0</v>
      </c>
      <c r="G13" s="233">
        <f t="shared" si="3"/>
        <v>0</v>
      </c>
      <c r="H13" s="53" t="s">
        <v>276</v>
      </c>
      <c r="P13" s="62"/>
      <c r="Q13" s="62"/>
      <c r="R13" s="62"/>
      <c r="S13" s="62"/>
      <c r="T13" s="62"/>
      <c r="U13" s="62"/>
    </row>
    <row r="14" spans="1:21">
      <c r="A14" s="22" t="s">
        <v>105</v>
      </c>
      <c r="B14" s="233">
        <v>0</v>
      </c>
      <c r="C14" s="233">
        <v>0</v>
      </c>
      <c r="D14" s="233">
        <f t="shared" si="2"/>
        <v>0</v>
      </c>
      <c r="E14" s="233">
        <v>0</v>
      </c>
      <c r="F14" s="233">
        <v>0</v>
      </c>
      <c r="G14" s="233">
        <f t="shared" si="3"/>
        <v>0</v>
      </c>
      <c r="H14" s="53" t="s">
        <v>277</v>
      </c>
      <c r="I14" s="14"/>
      <c r="J14" s="14"/>
      <c r="K14" s="14"/>
      <c r="L14" s="14"/>
      <c r="M14" s="14"/>
      <c r="N14" s="14"/>
      <c r="O14" s="14"/>
      <c r="P14" s="62"/>
      <c r="Q14" s="62"/>
      <c r="R14" s="62"/>
      <c r="S14" s="62"/>
      <c r="T14" s="62"/>
      <c r="U14" s="62"/>
    </row>
    <row r="15" spans="1:21">
      <c r="A15" s="22" t="s">
        <v>106</v>
      </c>
      <c r="B15" s="234">
        <v>0</v>
      </c>
      <c r="C15" s="234">
        <v>0</v>
      </c>
      <c r="D15" s="233">
        <f t="shared" si="2"/>
        <v>0</v>
      </c>
      <c r="E15" s="234">
        <v>0</v>
      </c>
      <c r="F15" s="234">
        <v>0</v>
      </c>
      <c r="G15" s="233">
        <f t="shared" si="3"/>
        <v>0</v>
      </c>
      <c r="H15" s="53" t="s">
        <v>278</v>
      </c>
      <c r="P15" s="62"/>
      <c r="Q15" s="62"/>
      <c r="R15" s="62"/>
      <c r="S15" s="62"/>
      <c r="T15" s="62"/>
      <c r="U15" s="62"/>
    </row>
    <row r="16" spans="1:21">
      <c r="A16" s="22" t="s">
        <v>107</v>
      </c>
      <c r="B16" s="233">
        <v>0</v>
      </c>
      <c r="C16" s="233">
        <v>0</v>
      </c>
      <c r="D16" s="233">
        <f t="shared" si="2"/>
        <v>0</v>
      </c>
      <c r="E16" s="233">
        <v>0</v>
      </c>
      <c r="F16" s="233">
        <v>0</v>
      </c>
      <c r="G16" s="233">
        <f t="shared" si="3"/>
        <v>0</v>
      </c>
      <c r="H16" s="53" t="s">
        <v>279</v>
      </c>
      <c r="I16" s="14"/>
      <c r="J16" s="14"/>
      <c r="K16" s="14"/>
      <c r="L16" s="14"/>
      <c r="M16" s="14"/>
      <c r="N16" s="14"/>
      <c r="O16" s="14"/>
      <c r="P16" s="62"/>
      <c r="Q16" s="62"/>
      <c r="R16" s="62"/>
      <c r="S16" s="62"/>
      <c r="T16" s="62"/>
      <c r="U16" s="62"/>
    </row>
    <row r="17" spans="1:21">
      <c r="A17" s="22" t="s">
        <v>108</v>
      </c>
      <c r="B17" s="234">
        <v>0</v>
      </c>
      <c r="C17" s="234">
        <v>0</v>
      </c>
      <c r="D17" s="233">
        <f t="shared" si="2"/>
        <v>0</v>
      </c>
      <c r="E17" s="234">
        <v>0</v>
      </c>
      <c r="F17" s="234">
        <v>0</v>
      </c>
      <c r="G17" s="233">
        <f t="shared" si="3"/>
        <v>0</v>
      </c>
      <c r="H17" s="53" t="s">
        <v>280</v>
      </c>
      <c r="P17" s="62"/>
      <c r="Q17" s="62"/>
      <c r="R17" s="62"/>
      <c r="S17" s="62"/>
      <c r="T17" s="62"/>
      <c r="U17" s="62"/>
    </row>
    <row r="18" spans="1:21">
      <c r="A18" s="22" t="s">
        <v>109</v>
      </c>
      <c r="B18" s="234">
        <v>0</v>
      </c>
      <c r="C18" s="234">
        <v>0</v>
      </c>
      <c r="D18" s="233">
        <f t="shared" si="2"/>
        <v>0</v>
      </c>
      <c r="E18" s="234">
        <v>0</v>
      </c>
      <c r="F18" s="234">
        <v>0</v>
      </c>
      <c r="G18" s="233">
        <f t="shared" si="3"/>
        <v>0</v>
      </c>
      <c r="H18" s="53" t="s">
        <v>281</v>
      </c>
      <c r="P18" s="62"/>
      <c r="Q18" s="62"/>
      <c r="R18" s="62"/>
      <c r="S18" s="62"/>
      <c r="T18" s="62"/>
      <c r="U18" s="62"/>
    </row>
    <row r="19" spans="1:21">
      <c r="A19" s="18" t="s">
        <v>110</v>
      </c>
      <c r="B19" s="233">
        <f>SUM(B20:B26)</f>
        <v>0</v>
      </c>
      <c r="C19" s="233">
        <f t="shared" ref="C19:G19" si="4">SUM(C20:C26)</f>
        <v>0</v>
      </c>
      <c r="D19" s="233">
        <f t="shared" si="4"/>
        <v>0</v>
      </c>
      <c r="E19" s="233">
        <f t="shared" si="4"/>
        <v>0</v>
      </c>
      <c r="F19" s="233">
        <f t="shared" si="4"/>
        <v>0</v>
      </c>
      <c r="G19" s="233">
        <f t="shared" si="4"/>
        <v>0</v>
      </c>
      <c r="P19" s="62"/>
      <c r="Q19" s="62"/>
      <c r="R19" s="62"/>
      <c r="S19" s="62"/>
      <c r="T19" s="62"/>
      <c r="U19" s="62"/>
    </row>
    <row r="20" spans="1:21">
      <c r="A20" s="22" t="s">
        <v>111</v>
      </c>
      <c r="B20" s="234">
        <v>0</v>
      </c>
      <c r="C20" s="234">
        <v>0</v>
      </c>
      <c r="D20" s="233">
        <f t="shared" ref="D20:D26" si="5">B20+C20</f>
        <v>0</v>
      </c>
      <c r="E20" s="234">
        <v>0</v>
      </c>
      <c r="F20" s="234">
        <v>0</v>
      </c>
      <c r="G20" s="233">
        <f t="shared" ref="G20:G26" si="6">D20-E20</f>
        <v>0</v>
      </c>
      <c r="H20" s="54" t="s">
        <v>282</v>
      </c>
      <c r="P20" s="62"/>
      <c r="Q20" s="62"/>
      <c r="R20" s="62"/>
      <c r="S20" s="62"/>
      <c r="T20" s="62"/>
      <c r="U20" s="62"/>
    </row>
    <row r="21" spans="1:21">
      <c r="A21" s="22" t="s">
        <v>112</v>
      </c>
      <c r="B21" s="234">
        <v>0</v>
      </c>
      <c r="C21" s="234">
        <v>0</v>
      </c>
      <c r="D21" s="233">
        <f t="shared" si="5"/>
        <v>0</v>
      </c>
      <c r="E21" s="234">
        <v>0</v>
      </c>
      <c r="F21" s="234">
        <v>0</v>
      </c>
      <c r="G21" s="233">
        <f t="shared" si="6"/>
        <v>0</v>
      </c>
      <c r="H21" s="54" t="s">
        <v>283</v>
      </c>
      <c r="P21" s="62"/>
      <c r="Q21" s="62"/>
      <c r="R21" s="62"/>
      <c r="S21" s="62"/>
      <c r="T21" s="62"/>
      <c r="U21" s="62"/>
    </row>
    <row r="22" spans="1:21">
      <c r="A22" s="22" t="s">
        <v>113</v>
      </c>
      <c r="B22" s="234">
        <v>0</v>
      </c>
      <c r="C22" s="234">
        <v>0</v>
      </c>
      <c r="D22" s="233">
        <f t="shared" si="5"/>
        <v>0</v>
      </c>
      <c r="E22" s="234">
        <v>0</v>
      </c>
      <c r="F22" s="234">
        <v>0</v>
      </c>
      <c r="G22" s="233">
        <f t="shared" si="6"/>
        <v>0</v>
      </c>
      <c r="H22" s="54" t="s">
        <v>284</v>
      </c>
      <c r="P22" s="62"/>
      <c r="Q22" s="62"/>
      <c r="R22" s="62"/>
      <c r="S22" s="62"/>
      <c r="T22" s="62"/>
      <c r="U22" s="62"/>
    </row>
    <row r="23" spans="1:21">
      <c r="A23" s="22" t="s">
        <v>114</v>
      </c>
      <c r="B23" s="234">
        <v>0</v>
      </c>
      <c r="C23" s="234">
        <v>0</v>
      </c>
      <c r="D23" s="233">
        <f t="shared" si="5"/>
        <v>0</v>
      </c>
      <c r="E23" s="234">
        <v>0</v>
      </c>
      <c r="F23" s="234">
        <v>0</v>
      </c>
      <c r="G23" s="233">
        <f t="shared" si="6"/>
        <v>0</v>
      </c>
      <c r="H23" s="54" t="s">
        <v>285</v>
      </c>
      <c r="P23" s="62"/>
      <c r="Q23" s="62"/>
      <c r="R23" s="62"/>
      <c r="S23" s="62"/>
      <c r="T23" s="62"/>
      <c r="U23" s="62"/>
    </row>
    <row r="24" spans="1:21">
      <c r="A24" s="22" t="s">
        <v>115</v>
      </c>
      <c r="B24" s="234">
        <v>0</v>
      </c>
      <c r="C24" s="234">
        <v>0</v>
      </c>
      <c r="D24" s="233">
        <f t="shared" si="5"/>
        <v>0</v>
      </c>
      <c r="E24" s="234">
        <v>0</v>
      </c>
      <c r="F24" s="234">
        <v>0</v>
      </c>
      <c r="G24" s="233">
        <f t="shared" si="6"/>
        <v>0</v>
      </c>
      <c r="H24" s="54" t="s">
        <v>286</v>
      </c>
      <c r="P24" s="62"/>
      <c r="Q24" s="62"/>
      <c r="R24" s="62"/>
      <c r="S24" s="62"/>
      <c r="T24" s="62"/>
      <c r="U24" s="62"/>
    </row>
    <row r="25" spans="1:21">
      <c r="A25" s="22" t="s">
        <v>116</v>
      </c>
      <c r="B25" s="234">
        <v>0</v>
      </c>
      <c r="C25" s="234">
        <v>0</v>
      </c>
      <c r="D25" s="233">
        <f t="shared" si="5"/>
        <v>0</v>
      </c>
      <c r="E25" s="234">
        <v>0</v>
      </c>
      <c r="F25" s="234">
        <v>0</v>
      </c>
      <c r="G25" s="233">
        <f t="shared" si="6"/>
        <v>0</v>
      </c>
      <c r="H25" s="54" t="s">
        <v>287</v>
      </c>
      <c r="P25" s="62"/>
      <c r="Q25" s="62"/>
      <c r="R25" s="62"/>
      <c r="S25" s="62"/>
      <c r="T25" s="62"/>
      <c r="U25" s="62"/>
    </row>
    <row r="26" spans="1:21">
      <c r="A26" s="22" t="s">
        <v>117</v>
      </c>
      <c r="B26" s="234">
        <v>0</v>
      </c>
      <c r="C26" s="234">
        <v>0</v>
      </c>
      <c r="D26" s="233">
        <f t="shared" si="5"/>
        <v>0</v>
      </c>
      <c r="E26" s="234">
        <v>0</v>
      </c>
      <c r="F26" s="234">
        <v>0</v>
      </c>
      <c r="G26" s="233">
        <f t="shared" si="6"/>
        <v>0</v>
      </c>
      <c r="H26" s="54" t="s">
        <v>288</v>
      </c>
      <c r="P26" s="62"/>
      <c r="Q26" s="62"/>
      <c r="R26" s="62"/>
      <c r="S26" s="62"/>
      <c r="T26" s="62"/>
      <c r="U26" s="62"/>
    </row>
    <row r="27" spans="1:21">
      <c r="A27" s="18" t="s">
        <v>118</v>
      </c>
      <c r="B27" s="233">
        <f>SUM(B28:B36)</f>
        <v>0</v>
      </c>
      <c r="C27" s="233">
        <f t="shared" ref="C27:G27" si="7">SUM(C28:C36)</f>
        <v>0</v>
      </c>
      <c r="D27" s="233">
        <f t="shared" si="7"/>
        <v>0</v>
      </c>
      <c r="E27" s="233">
        <f t="shared" si="7"/>
        <v>0</v>
      </c>
      <c r="F27" s="233">
        <f t="shared" si="7"/>
        <v>0</v>
      </c>
      <c r="G27" s="233">
        <f t="shared" si="7"/>
        <v>0</v>
      </c>
      <c r="P27" s="62"/>
      <c r="Q27" s="62"/>
      <c r="R27" s="62"/>
      <c r="S27" s="62"/>
      <c r="T27" s="62"/>
      <c r="U27" s="62"/>
    </row>
    <row r="28" spans="1:21">
      <c r="A28" s="24" t="s">
        <v>119</v>
      </c>
      <c r="B28" s="234">
        <v>0</v>
      </c>
      <c r="C28" s="234">
        <v>0</v>
      </c>
      <c r="D28" s="233">
        <f t="shared" ref="D28:D36" si="8">B28+C28</f>
        <v>0</v>
      </c>
      <c r="E28" s="234">
        <v>0</v>
      </c>
      <c r="F28" s="234">
        <v>0</v>
      </c>
      <c r="G28" s="233">
        <f t="shared" ref="G28:G36" si="9">D28-E28</f>
        <v>0</v>
      </c>
      <c r="H28" s="55" t="s">
        <v>289</v>
      </c>
      <c r="P28" s="62"/>
      <c r="Q28" s="62"/>
      <c r="R28" s="62"/>
      <c r="S28" s="62"/>
      <c r="T28" s="62"/>
      <c r="U28" s="62"/>
    </row>
    <row r="29" spans="1:21">
      <c r="A29" s="22" t="s">
        <v>120</v>
      </c>
      <c r="B29" s="234">
        <v>0</v>
      </c>
      <c r="C29" s="234">
        <v>0</v>
      </c>
      <c r="D29" s="233">
        <f t="shared" si="8"/>
        <v>0</v>
      </c>
      <c r="E29" s="234">
        <v>0</v>
      </c>
      <c r="F29" s="234">
        <v>0</v>
      </c>
      <c r="G29" s="233">
        <f t="shared" si="9"/>
        <v>0</v>
      </c>
      <c r="H29" s="55" t="s">
        <v>290</v>
      </c>
      <c r="P29" s="62"/>
      <c r="Q29" s="62"/>
      <c r="R29" s="62"/>
      <c r="S29" s="62"/>
      <c r="T29" s="62"/>
      <c r="U29" s="62"/>
    </row>
    <row r="30" spans="1:21">
      <c r="A30" s="22" t="s">
        <v>121</v>
      </c>
      <c r="B30" s="233">
        <v>0</v>
      </c>
      <c r="C30" s="233">
        <v>0</v>
      </c>
      <c r="D30" s="233">
        <f t="shared" si="8"/>
        <v>0</v>
      </c>
      <c r="E30" s="233">
        <v>0</v>
      </c>
      <c r="F30" s="233">
        <v>0</v>
      </c>
      <c r="G30" s="233">
        <f t="shared" si="9"/>
        <v>0</v>
      </c>
      <c r="H30" s="55" t="s">
        <v>291</v>
      </c>
      <c r="I30" s="14"/>
      <c r="J30" s="14"/>
      <c r="K30" s="14"/>
      <c r="L30" s="14"/>
      <c r="M30" s="14"/>
      <c r="N30" s="14"/>
      <c r="O30" s="14"/>
      <c r="P30" s="62"/>
      <c r="Q30" s="62"/>
      <c r="R30" s="62"/>
      <c r="S30" s="62"/>
      <c r="T30" s="62"/>
      <c r="U30" s="62"/>
    </row>
    <row r="31" spans="1:21">
      <c r="A31" s="22" t="s">
        <v>122</v>
      </c>
      <c r="B31" s="234">
        <v>0</v>
      </c>
      <c r="C31" s="234">
        <v>0</v>
      </c>
      <c r="D31" s="233">
        <f t="shared" si="8"/>
        <v>0</v>
      </c>
      <c r="E31" s="234">
        <v>0</v>
      </c>
      <c r="F31" s="234">
        <v>0</v>
      </c>
      <c r="G31" s="233">
        <f t="shared" si="9"/>
        <v>0</v>
      </c>
      <c r="H31" s="55" t="s">
        <v>292</v>
      </c>
      <c r="P31" s="62"/>
      <c r="Q31" s="62"/>
      <c r="R31" s="62"/>
      <c r="S31" s="62"/>
      <c r="T31" s="62"/>
      <c r="U31" s="62"/>
    </row>
    <row r="32" spans="1:21">
      <c r="A32" s="22" t="s">
        <v>123</v>
      </c>
      <c r="B32" s="234">
        <v>0</v>
      </c>
      <c r="C32" s="234">
        <v>0</v>
      </c>
      <c r="D32" s="233">
        <f t="shared" si="8"/>
        <v>0</v>
      </c>
      <c r="E32" s="234">
        <v>0</v>
      </c>
      <c r="F32" s="234">
        <v>0</v>
      </c>
      <c r="G32" s="233">
        <f t="shared" si="9"/>
        <v>0</v>
      </c>
      <c r="H32" s="55" t="s">
        <v>293</v>
      </c>
      <c r="P32" s="62"/>
      <c r="Q32" s="62"/>
      <c r="R32" s="62"/>
      <c r="S32" s="62"/>
      <c r="T32" s="62"/>
      <c r="U32" s="62"/>
    </row>
    <row r="33" spans="1:21">
      <c r="A33" s="22" t="s">
        <v>124</v>
      </c>
      <c r="B33" s="234">
        <v>0</v>
      </c>
      <c r="C33" s="234">
        <v>0</v>
      </c>
      <c r="D33" s="233">
        <f t="shared" si="8"/>
        <v>0</v>
      </c>
      <c r="E33" s="234">
        <v>0</v>
      </c>
      <c r="F33" s="234">
        <v>0</v>
      </c>
      <c r="G33" s="233">
        <f t="shared" si="9"/>
        <v>0</v>
      </c>
      <c r="H33" s="55" t="s">
        <v>294</v>
      </c>
      <c r="P33" s="62"/>
      <c r="Q33" s="62"/>
      <c r="R33" s="62"/>
      <c r="S33" s="62"/>
      <c r="T33" s="62"/>
      <c r="U33" s="62"/>
    </row>
    <row r="34" spans="1:21">
      <c r="A34" s="22" t="s">
        <v>125</v>
      </c>
      <c r="B34" s="234">
        <v>0</v>
      </c>
      <c r="C34" s="234">
        <v>0</v>
      </c>
      <c r="D34" s="233">
        <f t="shared" si="8"/>
        <v>0</v>
      </c>
      <c r="E34" s="234">
        <v>0</v>
      </c>
      <c r="F34" s="234">
        <v>0</v>
      </c>
      <c r="G34" s="233">
        <f t="shared" si="9"/>
        <v>0</v>
      </c>
      <c r="H34" s="55" t="s">
        <v>295</v>
      </c>
      <c r="P34" s="62"/>
      <c r="Q34" s="62"/>
      <c r="R34" s="62"/>
      <c r="S34" s="62"/>
      <c r="T34" s="62"/>
      <c r="U34" s="62"/>
    </row>
    <row r="35" spans="1:21">
      <c r="A35" s="22" t="s">
        <v>126</v>
      </c>
      <c r="B35" s="234">
        <v>0</v>
      </c>
      <c r="C35" s="234">
        <v>0</v>
      </c>
      <c r="D35" s="233">
        <f t="shared" si="8"/>
        <v>0</v>
      </c>
      <c r="E35" s="234">
        <v>0</v>
      </c>
      <c r="F35" s="234">
        <v>0</v>
      </c>
      <c r="G35" s="233">
        <f t="shared" si="9"/>
        <v>0</v>
      </c>
      <c r="H35" s="55" t="s">
        <v>296</v>
      </c>
      <c r="P35" s="62"/>
      <c r="Q35" s="62"/>
      <c r="R35" s="62"/>
      <c r="S35" s="62"/>
      <c r="T35" s="62"/>
      <c r="U35" s="62"/>
    </row>
    <row r="36" spans="1:21">
      <c r="A36" s="22" t="s">
        <v>127</v>
      </c>
      <c r="B36" s="233">
        <v>0</v>
      </c>
      <c r="C36" s="233">
        <v>0</v>
      </c>
      <c r="D36" s="233">
        <f t="shared" si="8"/>
        <v>0</v>
      </c>
      <c r="E36" s="233">
        <v>0</v>
      </c>
      <c r="F36" s="233">
        <v>0</v>
      </c>
      <c r="G36" s="233">
        <f t="shared" si="9"/>
        <v>0</v>
      </c>
      <c r="H36" s="55" t="s">
        <v>297</v>
      </c>
      <c r="P36" s="62"/>
      <c r="Q36" s="62"/>
      <c r="R36" s="62"/>
      <c r="S36" s="62"/>
      <c r="T36" s="62"/>
      <c r="U36" s="62"/>
    </row>
    <row r="37" spans="1:21" ht="30">
      <c r="A37" s="23" t="s">
        <v>128</v>
      </c>
      <c r="B37" s="233">
        <f>+F6b!B29</f>
        <v>0</v>
      </c>
      <c r="C37" s="233">
        <f>+F6b!C29</f>
        <v>70040044.819999993</v>
      </c>
      <c r="D37" s="233">
        <f>+F6b!D29</f>
        <v>70040044.819999993</v>
      </c>
      <c r="E37" s="233">
        <f>+F6b!E29</f>
        <v>2382153.23</v>
      </c>
      <c r="F37" s="233">
        <f>+F6b!F29</f>
        <v>2316613.23</v>
      </c>
      <c r="G37" s="233">
        <f>+F6b!G29</f>
        <v>67657891.589999989</v>
      </c>
      <c r="P37" s="62"/>
      <c r="Q37" s="62"/>
      <c r="R37" s="62"/>
      <c r="S37" s="62"/>
      <c r="T37" s="62"/>
      <c r="U37" s="62"/>
    </row>
    <row r="38" spans="1:21">
      <c r="A38" s="24" t="s">
        <v>129</v>
      </c>
      <c r="B38" s="234">
        <v>0</v>
      </c>
      <c r="C38" s="234">
        <v>0</v>
      </c>
      <c r="D38" s="233">
        <f t="shared" ref="D38:D41" si="10">B38+C38</f>
        <v>0</v>
      </c>
      <c r="E38" s="234">
        <v>0</v>
      </c>
      <c r="F38" s="234">
        <v>0</v>
      </c>
      <c r="G38" s="233">
        <f t="shared" ref="G38:G41" si="11">D38-E38</f>
        <v>0</v>
      </c>
      <c r="H38" s="56" t="s">
        <v>298</v>
      </c>
      <c r="P38" s="62"/>
      <c r="Q38" s="62"/>
      <c r="R38" s="62"/>
      <c r="S38" s="62"/>
      <c r="T38" s="62"/>
      <c r="U38" s="62"/>
    </row>
    <row r="39" spans="1:21" ht="30">
      <c r="A39" s="24" t="s">
        <v>130</v>
      </c>
      <c r="B39" s="234">
        <v>0</v>
      </c>
      <c r="C39" s="234">
        <v>0</v>
      </c>
      <c r="D39" s="233">
        <f t="shared" si="10"/>
        <v>0</v>
      </c>
      <c r="E39" s="234">
        <v>0</v>
      </c>
      <c r="F39" s="234">
        <v>0</v>
      </c>
      <c r="G39" s="233">
        <f t="shared" si="11"/>
        <v>0</v>
      </c>
      <c r="H39" s="56" t="s">
        <v>299</v>
      </c>
      <c r="P39" s="62"/>
      <c r="Q39" s="62"/>
      <c r="R39" s="62"/>
      <c r="S39" s="62"/>
      <c r="T39" s="62"/>
      <c r="U39" s="62"/>
    </row>
    <row r="40" spans="1:21">
      <c r="A40" s="24" t="s">
        <v>131</v>
      </c>
      <c r="B40" s="233">
        <v>0</v>
      </c>
      <c r="C40" s="233">
        <v>0</v>
      </c>
      <c r="D40" s="233">
        <f t="shared" si="10"/>
        <v>0</v>
      </c>
      <c r="E40" s="233">
        <v>0</v>
      </c>
      <c r="F40" s="233">
        <v>0</v>
      </c>
      <c r="G40" s="233">
        <f t="shared" si="11"/>
        <v>0</v>
      </c>
      <c r="H40" s="56" t="s">
        <v>300</v>
      </c>
      <c r="P40" s="62"/>
      <c r="Q40" s="62"/>
      <c r="R40" s="62"/>
      <c r="S40" s="62"/>
      <c r="T40" s="62"/>
      <c r="U40" s="62"/>
    </row>
    <row r="41" spans="1:21">
      <c r="A41" s="24" t="s">
        <v>132</v>
      </c>
      <c r="B41" s="233">
        <v>0</v>
      </c>
      <c r="C41" s="233">
        <v>0</v>
      </c>
      <c r="D41" s="233">
        <f t="shared" si="10"/>
        <v>0</v>
      </c>
      <c r="E41" s="233">
        <v>0</v>
      </c>
      <c r="F41" s="233">
        <v>0</v>
      </c>
      <c r="G41" s="233">
        <f t="shared" si="11"/>
        <v>0</v>
      </c>
      <c r="H41" s="56" t="s">
        <v>301</v>
      </c>
      <c r="P41" s="62"/>
      <c r="Q41" s="62"/>
      <c r="R41" s="62"/>
      <c r="S41" s="62"/>
      <c r="T41" s="62"/>
      <c r="U41" s="62"/>
    </row>
    <row r="42" spans="1:21">
      <c r="A42" s="24"/>
      <c r="B42" s="233"/>
      <c r="C42" s="233"/>
      <c r="D42" s="233"/>
      <c r="E42" s="233"/>
      <c r="F42" s="233"/>
      <c r="G42" s="233"/>
      <c r="P42" s="62"/>
      <c r="Q42" s="62"/>
      <c r="R42" s="62"/>
      <c r="S42" s="62"/>
      <c r="T42" s="62"/>
      <c r="U42" s="62"/>
    </row>
    <row r="43" spans="1:21">
      <c r="A43" s="20" t="s">
        <v>133</v>
      </c>
      <c r="B43" s="235">
        <f>B44+B53+B61+B71</f>
        <v>0</v>
      </c>
      <c r="C43" s="235">
        <f t="shared" ref="C43:G43" si="12">C44+C53+C61+C71</f>
        <v>0</v>
      </c>
      <c r="D43" s="235">
        <f t="shared" si="12"/>
        <v>0</v>
      </c>
      <c r="E43" s="235">
        <f t="shared" si="12"/>
        <v>0</v>
      </c>
      <c r="F43" s="235">
        <f t="shared" si="12"/>
        <v>0</v>
      </c>
      <c r="G43" s="235">
        <f t="shared" si="12"/>
        <v>0</v>
      </c>
      <c r="P43" s="62"/>
      <c r="Q43" s="62"/>
      <c r="R43" s="62"/>
      <c r="S43" s="62"/>
      <c r="T43" s="62"/>
      <c r="U43" s="62"/>
    </row>
    <row r="44" spans="1:21">
      <c r="A44" s="18" t="s">
        <v>134</v>
      </c>
      <c r="B44" s="233">
        <f>SUM(B45:B52)</f>
        <v>0</v>
      </c>
      <c r="C44" s="233">
        <f t="shared" ref="C44:G44" si="13">SUM(C45:C52)</f>
        <v>0</v>
      </c>
      <c r="D44" s="233">
        <f t="shared" si="13"/>
        <v>0</v>
      </c>
      <c r="E44" s="233">
        <f t="shared" si="13"/>
        <v>0</v>
      </c>
      <c r="F44" s="233">
        <f t="shared" si="13"/>
        <v>0</v>
      </c>
      <c r="G44" s="233">
        <f t="shared" si="13"/>
        <v>0</v>
      </c>
      <c r="P44" s="62"/>
      <c r="Q44" s="62"/>
      <c r="R44" s="62"/>
      <c r="S44" s="62"/>
      <c r="T44" s="62"/>
      <c r="U44" s="62"/>
    </row>
    <row r="45" spans="1:21">
      <c r="A45" s="24" t="s">
        <v>102</v>
      </c>
      <c r="B45" s="234">
        <v>0</v>
      </c>
      <c r="C45" s="234">
        <v>0</v>
      </c>
      <c r="D45" s="233">
        <f t="shared" ref="D45:D52" si="14">B45+C45</f>
        <v>0</v>
      </c>
      <c r="E45" s="234">
        <v>0</v>
      </c>
      <c r="F45" s="234">
        <v>0</v>
      </c>
      <c r="G45" s="233">
        <f t="shared" ref="G45:G52" si="15">D45-E45</f>
        <v>0</v>
      </c>
      <c r="H45" s="57" t="s">
        <v>302</v>
      </c>
      <c r="P45" s="62"/>
      <c r="Q45" s="62"/>
      <c r="R45" s="62"/>
      <c r="S45" s="62"/>
      <c r="T45" s="62"/>
      <c r="U45" s="62"/>
    </row>
    <row r="46" spans="1:21">
      <c r="A46" s="24" t="s">
        <v>103</v>
      </c>
      <c r="B46" s="234">
        <v>0</v>
      </c>
      <c r="C46" s="234">
        <v>0</v>
      </c>
      <c r="D46" s="233">
        <f t="shared" si="14"/>
        <v>0</v>
      </c>
      <c r="E46" s="234">
        <v>0</v>
      </c>
      <c r="F46" s="234">
        <v>0</v>
      </c>
      <c r="G46" s="233">
        <f t="shared" si="15"/>
        <v>0</v>
      </c>
      <c r="H46" s="57" t="s">
        <v>303</v>
      </c>
      <c r="P46" s="62"/>
      <c r="Q46" s="62"/>
      <c r="R46" s="62"/>
      <c r="S46" s="62"/>
      <c r="T46" s="62"/>
      <c r="U46" s="62"/>
    </row>
    <row r="47" spans="1:21">
      <c r="A47" s="24" t="s">
        <v>104</v>
      </c>
      <c r="B47" s="234">
        <v>0</v>
      </c>
      <c r="C47" s="234">
        <v>0</v>
      </c>
      <c r="D47" s="233">
        <f t="shared" si="14"/>
        <v>0</v>
      </c>
      <c r="E47" s="234">
        <v>0</v>
      </c>
      <c r="F47" s="234">
        <v>0</v>
      </c>
      <c r="G47" s="233">
        <f t="shared" si="15"/>
        <v>0</v>
      </c>
      <c r="H47" s="57" t="s">
        <v>304</v>
      </c>
      <c r="P47" s="62"/>
      <c r="Q47" s="62"/>
      <c r="R47" s="62"/>
      <c r="S47" s="62"/>
      <c r="T47" s="62"/>
      <c r="U47" s="62"/>
    </row>
    <row r="48" spans="1:21">
      <c r="A48" s="24" t="s">
        <v>105</v>
      </c>
      <c r="B48" s="233">
        <v>0</v>
      </c>
      <c r="C48" s="233">
        <v>0</v>
      </c>
      <c r="D48" s="233">
        <f t="shared" si="14"/>
        <v>0</v>
      </c>
      <c r="E48" s="233">
        <v>0</v>
      </c>
      <c r="F48" s="233">
        <v>0</v>
      </c>
      <c r="G48" s="233">
        <f t="shared" si="15"/>
        <v>0</v>
      </c>
      <c r="H48" s="57" t="s">
        <v>305</v>
      </c>
      <c r="I48" s="14"/>
      <c r="J48" s="14"/>
      <c r="K48" s="14"/>
      <c r="L48" s="14"/>
      <c r="M48" s="14"/>
      <c r="N48" s="14"/>
      <c r="O48" s="14"/>
      <c r="P48" s="62"/>
      <c r="Q48" s="62"/>
      <c r="R48" s="62"/>
      <c r="S48" s="62"/>
      <c r="T48" s="62"/>
      <c r="U48" s="62"/>
    </row>
    <row r="49" spans="1:21">
      <c r="A49" s="24" t="s">
        <v>106</v>
      </c>
      <c r="B49" s="234">
        <v>0</v>
      </c>
      <c r="C49" s="234">
        <v>0</v>
      </c>
      <c r="D49" s="233">
        <f t="shared" si="14"/>
        <v>0</v>
      </c>
      <c r="E49" s="234">
        <v>0</v>
      </c>
      <c r="F49" s="234">
        <v>0</v>
      </c>
      <c r="G49" s="233">
        <f t="shared" si="15"/>
        <v>0</v>
      </c>
      <c r="H49" s="57" t="s">
        <v>306</v>
      </c>
      <c r="P49" s="62"/>
      <c r="Q49" s="62"/>
      <c r="R49" s="62"/>
      <c r="S49" s="62"/>
      <c r="T49" s="62"/>
      <c r="U49" s="62"/>
    </row>
    <row r="50" spans="1:21">
      <c r="A50" s="24" t="s">
        <v>107</v>
      </c>
      <c r="B50" s="233">
        <v>0</v>
      </c>
      <c r="C50" s="233">
        <v>0</v>
      </c>
      <c r="D50" s="233">
        <f t="shared" si="14"/>
        <v>0</v>
      </c>
      <c r="E50" s="233">
        <v>0</v>
      </c>
      <c r="F50" s="233">
        <v>0</v>
      </c>
      <c r="G50" s="233">
        <f t="shared" si="15"/>
        <v>0</v>
      </c>
      <c r="H50" s="57" t="s">
        <v>307</v>
      </c>
      <c r="I50" s="14"/>
      <c r="J50" s="14"/>
      <c r="K50" s="14"/>
      <c r="L50" s="14"/>
      <c r="M50" s="14"/>
      <c r="N50" s="14"/>
      <c r="O50" s="14"/>
      <c r="P50" s="62"/>
      <c r="Q50" s="62"/>
      <c r="R50" s="62"/>
      <c r="S50" s="62"/>
      <c r="T50" s="62"/>
      <c r="U50" s="62"/>
    </row>
    <row r="51" spans="1:21">
      <c r="A51" s="24" t="s">
        <v>108</v>
      </c>
      <c r="B51" s="234">
        <v>0</v>
      </c>
      <c r="C51" s="234">
        <v>0</v>
      </c>
      <c r="D51" s="233">
        <f t="shared" si="14"/>
        <v>0</v>
      </c>
      <c r="E51" s="234">
        <v>0</v>
      </c>
      <c r="F51" s="234">
        <v>0</v>
      </c>
      <c r="G51" s="233">
        <f t="shared" si="15"/>
        <v>0</v>
      </c>
      <c r="H51" s="57" t="s">
        <v>308</v>
      </c>
      <c r="P51" s="62"/>
      <c r="Q51" s="62"/>
      <c r="R51" s="62"/>
      <c r="S51" s="62"/>
      <c r="T51" s="62"/>
      <c r="U51" s="62"/>
    </row>
    <row r="52" spans="1:21">
      <c r="A52" s="24" t="s">
        <v>109</v>
      </c>
      <c r="B52" s="234">
        <v>0</v>
      </c>
      <c r="C52" s="234">
        <v>0</v>
      </c>
      <c r="D52" s="233">
        <f t="shared" si="14"/>
        <v>0</v>
      </c>
      <c r="E52" s="234">
        <v>0</v>
      </c>
      <c r="F52" s="234">
        <v>0</v>
      </c>
      <c r="G52" s="233">
        <f t="shared" si="15"/>
        <v>0</v>
      </c>
      <c r="H52" s="57" t="s">
        <v>309</v>
      </c>
      <c r="P52" s="62"/>
      <c r="Q52" s="62"/>
      <c r="R52" s="62"/>
      <c r="S52" s="62"/>
      <c r="T52" s="62"/>
      <c r="U52" s="62"/>
    </row>
    <row r="53" spans="1:21">
      <c r="A53" s="18" t="s">
        <v>110</v>
      </c>
      <c r="B53" s="233">
        <f t="shared" ref="B53:G53" si="16">SUM(B54:B60)</f>
        <v>0</v>
      </c>
      <c r="C53" s="233">
        <f t="shared" si="16"/>
        <v>0</v>
      </c>
      <c r="D53" s="233">
        <f t="shared" si="16"/>
        <v>0</v>
      </c>
      <c r="E53" s="233">
        <f t="shared" si="16"/>
        <v>0</v>
      </c>
      <c r="F53" s="233">
        <f t="shared" si="16"/>
        <v>0</v>
      </c>
      <c r="G53" s="233">
        <f t="shared" si="16"/>
        <v>0</v>
      </c>
      <c r="P53" s="62"/>
      <c r="Q53" s="62"/>
      <c r="R53" s="62"/>
      <c r="S53" s="62"/>
      <c r="T53" s="62"/>
      <c r="U53" s="62"/>
    </row>
    <row r="54" spans="1:21">
      <c r="A54" s="24" t="s">
        <v>111</v>
      </c>
      <c r="B54" s="234">
        <v>0</v>
      </c>
      <c r="C54" s="234">
        <v>0</v>
      </c>
      <c r="D54" s="233">
        <f t="shared" ref="D54:D60" si="17">B54+C54</f>
        <v>0</v>
      </c>
      <c r="E54" s="234">
        <v>0</v>
      </c>
      <c r="F54" s="234">
        <v>0</v>
      </c>
      <c r="G54" s="233">
        <f t="shared" ref="G54:G60" si="18">D54-E54</f>
        <v>0</v>
      </c>
      <c r="H54" s="58" t="s">
        <v>310</v>
      </c>
      <c r="P54" s="62"/>
      <c r="Q54" s="62"/>
      <c r="R54" s="62"/>
      <c r="S54" s="62"/>
      <c r="T54" s="62"/>
      <c r="U54" s="62"/>
    </row>
    <row r="55" spans="1:21">
      <c r="A55" s="24" t="s">
        <v>112</v>
      </c>
      <c r="B55" s="234">
        <v>0</v>
      </c>
      <c r="C55" s="234">
        <v>0</v>
      </c>
      <c r="D55" s="233">
        <f t="shared" si="17"/>
        <v>0</v>
      </c>
      <c r="E55" s="234">
        <v>0</v>
      </c>
      <c r="F55" s="234">
        <v>0</v>
      </c>
      <c r="G55" s="233">
        <f t="shared" si="18"/>
        <v>0</v>
      </c>
      <c r="H55" s="58" t="s">
        <v>311</v>
      </c>
      <c r="P55" s="62"/>
      <c r="Q55" s="62"/>
      <c r="R55" s="62"/>
      <c r="S55" s="62"/>
      <c r="T55" s="62"/>
      <c r="U55" s="62"/>
    </row>
    <row r="56" spans="1:21">
      <c r="A56" s="24" t="s">
        <v>113</v>
      </c>
      <c r="B56" s="234">
        <v>0</v>
      </c>
      <c r="C56" s="234">
        <v>0</v>
      </c>
      <c r="D56" s="233">
        <f t="shared" si="17"/>
        <v>0</v>
      </c>
      <c r="E56" s="234">
        <v>0</v>
      </c>
      <c r="F56" s="234">
        <v>0</v>
      </c>
      <c r="G56" s="233">
        <f t="shared" si="18"/>
        <v>0</v>
      </c>
      <c r="H56" s="58" t="s">
        <v>312</v>
      </c>
      <c r="P56" s="62"/>
      <c r="Q56" s="62"/>
      <c r="R56" s="62"/>
      <c r="S56" s="62"/>
      <c r="T56" s="62"/>
      <c r="U56" s="62"/>
    </row>
    <row r="57" spans="1:21">
      <c r="A57" s="16" t="s">
        <v>114</v>
      </c>
      <c r="B57" s="234">
        <v>0</v>
      </c>
      <c r="C57" s="234">
        <v>0</v>
      </c>
      <c r="D57" s="233">
        <f t="shared" si="17"/>
        <v>0</v>
      </c>
      <c r="E57" s="234">
        <v>0</v>
      </c>
      <c r="F57" s="234">
        <v>0</v>
      </c>
      <c r="G57" s="233">
        <f t="shared" si="18"/>
        <v>0</v>
      </c>
      <c r="H57" s="58" t="s">
        <v>313</v>
      </c>
      <c r="P57" s="62"/>
      <c r="Q57" s="62"/>
      <c r="R57" s="62"/>
      <c r="S57" s="62"/>
      <c r="T57" s="62"/>
      <c r="U57" s="62"/>
    </row>
    <row r="58" spans="1:21">
      <c r="A58" s="24" t="s">
        <v>115</v>
      </c>
      <c r="B58" s="234">
        <v>0</v>
      </c>
      <c r="C58" s="234">
        <v>0</v>
      </c>
      <c r="D58" s="233">
        <f t="shared" si="17"/>
        <v>0</v>
      </c>
      <c r="E58" s="234">
        <v>0</v>
      </c>
      <c r="F58" s="234">
        <v>0</v>
      </c>
      <c r="G58" s="233">
        <f t="shared" si="18"/>
        <v>0</v>
      </c>
      <c r="H58" s="58" t="s">
        <v>314</v>
      </c>
      <c r="P58" s="62"/>
      <c r="Q58" s="62"/>
      <c r="R58" s="62"/>
      <c r="S58" s="62"/>
      <c r="T58" s="62"/>
      <c r="U58" s="62"/>
    </row>
    <row r="59" spans="1:21">
      <c r="A59" s="24" t="s">
        <v>116</v>
      </c>
      <c r="B59" s="234">
        <v>0</v>
      </c>
      <c r="C59" s="234">
        <v>0</v>
      </c>
      <c r="D59" s="233">
        <f t="shared" si="17"/>
        <v>0</v>
      </c>
      <c r="E59" s="234">
        <v>0</v>
      </c>
      <c r="F59" s="234">
        <v>0</v>
      </c>
      <c r="G59" s="233">
        <f t="shared" si="18"/>
        <v>0</v>
      </c>
      <c r="H59" s="58" t="s">
        <v>315</v>
      </c>
      <c r="P59" s="62"/>
      <c r="Q59" s="62"/>
      <c r="R59" s="62"/>
      <c r="S59" s="62"/>
      <c r="T59" s="62"/>
      <c r="U59" s="62"/>
    </row>
    <row r="60" spans="1:21">
      <c r="A60" s="24" t="s">
        <v>117</v>
      </c>
      <c r="B60" s="233">
        <v>0</v>
      </c>
      <c r="C60" s="233">
        <v>0</v>
      </c>
      <c r="D60" s="233">
        <f t="shared" si="17"/>
        <v>0</v>
      </c>
      <c r="E60" s="233">
        <v>0</v>
      </c>
      <c r="F60" s="233">
        <v>0</v>
      </c>
      <c r="G60" s="233">
        <f t="shared" si="18"/>
        <v>0</v>
      </c>
      <c r="H60" s="58" t="s">
        <v>316</v>
      </c>
      <c r="P60" s="62"/>
      <c r="Q60" s="62"/>
      <c r="R60" s="62"/>
      <c r="S60" s="62"/>
      <c r="T60" s="62"/>
      <c r="U60" s="62"/>
    </row>
    <row r="61" spans="1:21">
      <c r="A61" s="18" t="s">
        <v>118</v>
      </c>
      <c r="B61" s="233">
        <f>SUM(B62:B70)</f>
        <v>0</v>
      </c>
      <c r="C61" s="233">
        <f t="shared" ref="C61:G61" si="19">SUM(C62:C70)</f>
        <v>0</v>
      </c>
      <c r="D61" s="233">
        <f t="shared" si="19"/>
        <v>0</v>
      </c>
      <c r="E61" s="233">
        <f t="shared" si="19"/>
        <v>0</v>
      </c>
      <c r="F61" s="233">
        <f t="shared" si="19"/>
        <v>0</v>
      </c>
      <c r="G61" s="233">
        <f t="shared" si="19"/>
        <v>0</v>
      </c>
      <c r="P61" s="62"/>
      <c r="Q61" s="62"/>
      <c r="R61" s="62"/>
      <c r="S61" s="62"/>
      <c r="T61" s="62"/>
      <c r="U61" s="62"/>
    </row>
    <row r="62" spans="1:21">
      <c r="A62" s="24" t="s">
        <v>119</v>
      </c>
      <c r="B62" s="234">
        <v>0</v>
      </c>
      <c r="C62" s="234">
        <v>0</v>
      </c>
      <c r="D62" s="233">
        <f t="shared" ref="D62:D70" si="20">B62+C62</f>
        <v>0</v>
      </c>
      <c r="E62" s="234">
        <v>0</v>
      </c>
      <c r="F62" s="234">
        <v>0</v>
      </c>
      <c r="G62" s="233">
        <f t="shared" ref="G62:G70" si="21">D62-E62</f>
        <v>0</v>
      </c>
      <c r="H62" s="59" t="s">
        <v>317</v>
      </c>
      <c r="P62" s="62"/>
      <c r="Q62" s="62"/>
      <c r="R62" s="62"/>
      <c r="S62" s="62"/>
      <c r="T62" s="62"/>
      <c r="U62" s="62"/>
    </row>
    <row r="63" spans="1:21">
      <c r="A63" s="24" t="s">
        <v>120</v>
      </c>
      <c r="B63" s="234">
        <v>0</v>
      </c>
      <c r="C63" s="234">
        <v>0</v>
      </c>
      <c r="D63" s="233">
        <f t="shared" si="20"/>
        <v>0</v>
      </c>
      <c r="E63" s="234">
        <v>0</v>
      </c>
      <c r="F63" s="234">
        <v>0</v>
      </c>
      <c r="G63" s="233">
        <f t="shared" si="21"/>
        <v>0</v>
      </c>
      <c r="H63" s="59" t="s">
        <v>318</v>
      </c>
      <c r="P63" s="62"/>
      <c r="Q63" s="62"/>
      <c r="R63" s="62"/>
      <c r="S63" s="62"/>
      <c r="T63" s="62"/>
      <c r="U63" s="62"/>
    </row>
    <row r="64" spans="1:21">
      <c r="A64" s="24" t="s">
        <v>121</v>
      </c>
      <c r="B64" s="233">
        <v>0</v>
      </c>
      <c r="C64" s="233">
        <v>0</v>
      </c>
      <c r="D64" s="233">
        <f t="shared" si="20"/>
        <v>0</v>
      </c>
      <c r="E64" s="233">
        <v>0</v>
      </c>
      <c r="F64" s="233">
        <v>0</v>
      </c>
      <c r="G64" s="233">
        <f t="shared" si="21"/>
        <v>0</v>
      </c>
      <c r="H64" s="59" t="s">
        <v>319</v>
      </c>
      <c r="P64" s="62"/>
      <c r="Q64" s="62"/>
      <c r="R64" s="62"/>
      <c r="S64" s="62"/>
      <c r="T64" s="62"/>
      <c r="U64" s="62"/>
    </row>
    <row r="65" spans="1:22">
      <c r="A65" s="24" t="s">
        <v>122</v>
      </c>
      <c r="B65" s="233">
        <v>0</v>
      </c>
      <c r="C65" s="233">
        <v>0</v>
      </c>
      <c r="D65" s="233">
        <f t="shared" si="20"/>
        <v>0</v>
      </c>
      <c r="E65" s="233">
        <v>0</v>
      </c>
      <c r="F65" s="233">
        <v>0</v>
      </c>
      <c r="G65" s="233">
        <f t="shared" si="21"/>
        <v>0</v>
      </c>
      <c r="H65" s="59" t="s">
        <v>320</v>
      </c>
      <c r="P65" s="62"/>
      <c r="Q65" s="62"/>
      <c r="R65" s="62"/>
      <c r="S65" s="62"/>
      <c r="T65" s="62"/>
      <c r="U65" s="62"/>
    </row>
    <row r="66" spans="1:22">
      <c r="A66" s="24" t="s">
        <v>123</v>
      </c>
      <c r="B66" s="234">
        <v>0</v>
      </c>
      <c r="C66" s="234">
        <v>0</v>
      </c>
      <c r="D66" s="233">
        <f t="shared" si="20"/>
        <v>0</v>
      </c>
      <c r="E66" s="234">
        <v>0</v>
      </c>
      <c r="F66" s="234">
        <v>0</v>
      </c>
      <c r="G66" s="233">
        <f t="shared" si="21"/>
        <v>0</v>
      </c>
      <c r="H66" s="59" t="s">
        <v>321</v>
      </c>
      <c r="P66" s="62"/>
      <c r="Q66" s="62"/>
      <c r="R66" s="62"/>
      <c r="S66" s="62"/>
      <c r="T66" s="62"/>
      <c r="U66" s="62"/>
    </row>
    <row r="67" spans="1:22">
      <c r="A67" s="24" t="s">
        <v>124</v>
      </c>
      <c r="B67" s="233">
        <v>0</v>
      </c>
      <c r="C67" s="233">
        <v>0</v>
      </c>
      <c r="D67" s="233">
        <f t="shared" si="20"/>
        <v>0</v>
      </c>
      <c r="E67" s="233">
        <v>0</v>
      </c>
      <c r="F67" s="233">
        <v>0</v>
      </c>
      <c r="G67" s="233">
        <f t="shared" si="21"/>
        <v>0</v>
      </c>
      <c r="H67" s="59" t="s">
        <v>322</v>
      </c>
      <c r="P67" s="62"/>
      <c r="Q67" s="62"/>
      <c r="R67" s="62"/>
      <c r="S67" s="62"/>
      <c r="T67" s="62"/>
      <c r="U67" s="62"/>
    </row>
    <row r="68" spans="1:22">
      <c r="A68" s="24" t="s">
        <v>125</v>
      </c>
      <c r="B68" s="233">
        <v>0</v>
      </c>
      <c r="C68" s="233">
        <v>0</v>
      </c>
      <c r="D68" s="233">
        <f t="shared" si="20"/>
        <v>0</v>
      </c>
      <c r="E68" s="233">
        <v>0</v>
      </c>
      <c r="F68" s="233">
        <v>0</v>
      </c>
      <c r="G68" s="233">
        <f t="shared" si="21"/>
        <v>0</v>
      </c>
      <c r="H68" s="59" t="s">
        <v>323</v>
      </c>
      <c r="P68" s="62"/>
      <c r="Q68" s="62"/>
      <c r="R68" s="62"/>
      <c r="S68" s="62"/>
      <c r="T68" s="62"/>
      <c r="U68" s="62"/>
    </row>
    <row r="69" spans="1:22">
      <c r="A69" s="24" t="s">
        <v>126</v>
      </c>
      <c r="B69" s="234">
        <v>0</v>
      </c>
      <c r="C69" s="234">
        <v>0</v>
      </c>
      <c r="D69" s="233">
        <f t="shared" si="20"/>
        <v>0</v>
      </c>
      <c r="E69" s="234">
        <v>0</v>
      </c>
      <c r="F69" s="234">
        <v>0</v>
      </c>
      <c r="G69" s="233">
        <f t="shared" si="21"/>
        <v>0</v>
      </c>
      <c r="H69" s="59" t="s">
        <v>324</v>
      </c>
      <c r="P69" s="62"/>
      <c r="Q69" s="62"/>
      <c r="R69" s="62"/>
      <c r="S69" s="62"/>
      <c r="T69" s="62"/>
      <c r="U69" s="62"/>
    </row>
    <row r="70" spans="1:22">
      <c r="A70" s="24" t="s">
        <v>127</v>
      </c>
      <c r="B70" s="233">
        <v>0</v>
      </c>
      <c r="C70" s="233">
        <v>0</v>
      </c>
      <c r="D70" s="233">
        <f t="shared" si="20"/>
        <v>0</v>
      </c>
      <c r="E70" s="233">
        <v>0</v>
      </c>
      <c r="F70" s="233">
        <v>0</v>
      </c>
      <c r="G70" s="233">
        <f t="shared" si="21"/>
        <v>0</v>
      </c>
      <c r="H70" s="59" t="s">
        <v>325</v>
      </c>
      <c r="P70" s="62"/>
      <c r="Q70" s="62"/>
      <c r="R70" s="62"/>
      <c r="S70" s="62"/>
      <c r="T70" s="62"/>
      <c r="U70" s="62"/>
    </row>
    <row r="71" spans="1:22">
      <c r="A71" s="23" t="s">
        <v>135</v>
      </c>
      <c r="B71" s="236">
        <f>SUM(B72:B75)</f>
        <v>0</v>
      </c>
      <c r="C71" s="236">
        <f t="shared" ref="C71:G71" si="22">SUM(C72:C75)</f>
        <v>0</v>
      </c>
      <c r="D71" s="236">
        <f t="shared" si="22"/>
        <v>0</v>
      </c>
      <c r="E71" s="236">
        <f t="shared" si="22"/>
        <v>0</v>
      </c>
      <c r="F71" s="236">
        <f t="shared" si="22"/>
        <v>0</v>
      </c>
      <c r="G71" s="236">
        <f t="shared" si="22"/>
        <v>0</v>
      </c>
      <c r="H71" s="14"/>
      <c r="P71" s="62"/>
      <c r="Q71" s="62"/>
      <c r="R71" s="62"/>
      <c r="S71" s="62"/>
      <c r="T71" s="62"/>
      <c r="U71" s="62"/>
    </row>
    <row r="72" spans="1:22">
      <c r="A72" s="24" t="s">
        <v>129</v>
      </c>
      <c r="B72" s="234">
        <v>0</v>
      </c>
      <c r="C72" s="234">
        <v>0</v>
      </c>
      <c r="D72" s="233">
        <f t="shared" ref="D72:D75" si="23">B72+C72</f>
        <v>0</v>
      </c>
      <c r="E72" s="234">
        <v>0</v>
      </c>
      <c r="F72" s="234">
        <v>0</v>
      </c>
      <c r="G72" s="233">
        <f t="shared" ref="G72:G75" si="24">D72-E72</f>
        <v>0</v>
      </c>
      <c r="H72" s="60" t="s">
        <v>326</v>
      </c>
      <c r="P72" s="62"/>
      <c r="Q72" s="62"/>
      <c r="R72" s="62"/>
      <c r="S72" s="62"/>
      <c r="T72" s="62"/>
      <c r="U72" s="62"/>
    </row>
    <row r="73" spans="1:22" ht="30">
      <c r="A73" s="24" t="s">
        <v>130</v>
      </c>
      <c r="B73" s="234">
        <v>0</v>
      </c>
      <c r="C73" s="234">
        <v>0</v>
      </c>
      <c r="D73" s="233">
        <f t="shared" si="23"/>
        <v>0</v>
      </c>
      <c r="E73" s="234">
        <v>0</v>
      </c>
      <c r="F73" s="234">
        <v>0</v>
      </c>
      <c r="G73" s="233">
        <f t="shared" si="24"/>
        <v>0</v>
      </c>
      <c r="H73" s="60" t="s">
        <v>327</v>
      </c>
      <c r="P73" s="62"/>
      <c r="Q73" s="62"/>
      <c r="R73" s="62"/>
      <c r="S73" s="62"/>
      <c r="T73" s="62"/>
      <c r="U73" s="62"/>
    </row>
    <row r="74" spans="1:22">
      <c r="A74" s="24" t="s">
        <v>131</v>
      </c>
      <c r="B74" s="233">
        <v>0</v>
      </c>
      <c r="C74" s="233">
        <v>0</v>
      </c>
      <c r="D74" s="233">
        <f t="shared" si="23"/>
        <v>0</v>
      </c>
      <c r="E74" s="233">
        <v>0</v>
      </c>
      <c r="F74" s="233">
        <v>0</v>
      </c>
      <c r="G74" s="233">
        <f t="shared" si="24"/>
        <v>0</v>
      </c>
      <c r="H74" s="60" t="s">
        <v>328</v>
      </c>
      <c r="P74" s="62"/>
      <c r="Q74" s="62"/>
      <c r="R74" s="62"/>
      <c r="S74" s="62"/>
      <c r="T74" s="62"/>
      <c r="U74" s="62"/>
    </row>
    <row r="75" spans="1:22">
      <c r="A75" s="24" t="s">
        <v>132</v>
      </c>
      <c r="B75" s="233">
        <v>0</v>
      </c>
      <c r="C75" s="233">
        <v>0</v>
      </c>
      <c r="D75" s="233">
        <f t="shared" si="23"/>
        <v>0</v>
      </c>
      <c r="E75" s="233">
        <v>0</v>
      </c>
      <c r="F75" s="233">
        <v>0</v>
      </c>
      <c r="G75" s="233">
        <f t="shared" si="24"/>
        <v>0</v>
      </c>
      <c r="H75" s="60" t="s">
        <v>329</v>
      </c>
      <c r="P75" s="62"/>
      <c r="Q75" s="62"/>
      <c r="R75" s="62"/>
      <c r="S75" s="62"/>
      <c r="T75" s="62"/>
      <c r="U75" s="62"/>
    </row>
    <row r="76" spans="1:22">
      <c r="A76" s="19"/>
      <c r="B76" s="237"/>
      <c r="C76" s="237"/>
      <c r="D76" s="237"/>
      <c r="E76" s="237"/>
      <c r="F76" s="237"/>
      <c r="G76" s="237"/>
      <c r="H76" s="14"/>
      <c r="P76" s="62"/>
      <c r="Q76" s="62"/>
      <c r="R76" s="62"/>
      <c r="S76" s="62"/>
      <c r="T76" s="62"/>
      <c r="U76" s="62"/>
    </row>
    <row r="77" spans="1:22">
      <c r="A77" s="20" t="s">
        <v>87</v>
      </c>
      <c r="B77" s="235">
        <f>B9+B43</f>
        <v>0</v>
      </c>
      <c r="C77" s="235">
        <f t="shared" ref="C77:G77" si="25">C9+C43</f>
        <v>70040044.819999993</v>
      </c>
      <c r="D77" s="235">
        <f t="shared" si="25"/>
        <v>70040044.819999993</v>
      </c>
      <c r="E77" s="235">
        <f t="shared" si="25"/>
        <v>2382153.23</v>
      </c>
      <c r="F77" s="235">
        <f t="shared" si="25"/>
        <v>2316613.23</v>
      </c>
      <c r="G77" s="235">
        <f t="shared" si="25"/>
        <v>67657891.589999989</v>
      </c>
      <c r="H77" s="14"/>
      <c r="P77" s="62"/>
      <c r="Q77" s="62"/>
      <c r="R77" s="62"/>
      <c r="S77" s="62"/>
      <c r="T77" s="62"/>
      <c r="U77" s="62"/>
      <c r="V77" s="14"/>
    </row>
    <row r="78" spans="1:22">
      <c r="A78" s="21"/>
      <c r="B78" s="238"/>
      <c r="C78" s="238"/>
      <c r="D78" s="238"/>
      <c r="E78" s="238"/>
      <c r="F78" s="238"/>
      <c r="G78" s="238"/>
      <c r="H78" s="15"/>
      <c r="P78" s="62"/>
      <c r="Q78" s="62"/>
      <c r="R78" s="62"/>
      <c r="S78" s="62"/>
      <c r="T78" s="62"/>
      <c r="U78" s="62"/>
      <c r="V78" s="14"/>
    </row>
    <row r="79" spans="1:22">
      <c r="A79" s="14" t="s">
        <v>731</v>
      </c>
    </row>
    <row r="80" spans="1:22">
      <c r="A80" s="87"/>
    </row>
    <row r="81" spans="1:1">
      <c r="A81" s="87"/>
    </row>
    <row r="82" spans="1:1">
      <c r="A82" s="87"/>
    </row>
    <row r="83" spans="1:1">
      <c r="A83" s="8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7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="60" zoomScaleNormal="80" workbookViewId="0">
      <selection sqref="A1:G1"/>
    </sheetView>
  </sheetViews>
  <sheetFormatPr baseColWidth="10" defaultRowHeight="15"/>
  <cols>
    <col min="1" max="1" width="91.140625" customWidth="1"/>
    <col min="2" max="2" width="22.140625" style="104" customWidth="1"/>
    <col min="3" max="3" width="21.140625" style="104" customWidth="1"/>
    <col min="4" max="4" width="19.85546875" style="104" customWidth="1"/>
    <col min="5" max="5" width="20.85546875" style="104" customWidth="1"/>
    <col min="6" max="6" width="20.7109375" style="104" customWidth="1"/>
    <col min="7" max="7" width="18.28515625" style="104" customWidth="1"/>
  </cols>
  <sheetData>
    <row r="1" spans="1:7" ht="55.5" customHeight="1">
      <c r="A1" s="276" t="s">
        <v>136</v>
      </c>
      <c r="B1" s="275"/>
      <c r="C1" s="275"/>
      <c r="D1" s="275"/>
      <c r="E1" s="275"/>
      <c r="F1" s="275"/>
      <c r="G1" s="275"/>
    </row>
    <row r="2" spans="1:7">
      <c r="A2" s="247" t="str">
        <f>+F6c!A2:G2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3" t="s">
        <v>1</v>
      </c>
      <c r="B3" s="254"/>
      <c r="C3" s="254"/>
      <c r="D3" s="254"/>
      <c r="E3" s="254"/>
      <c r="F3" s="254"/>
      <c r="G3" s="255"/>
    </row>
    <row r="4" spans="1:7">
      <c r="A4" s="253" t="s">
        <v>137</v>
      </c>
      <c r="B4" s="254"/>
      <c r="C4" s="254"/>
      <c r="D4" s="254"/>
      <c r="E4" s="254"/>
      <c r="F4" s="254"/>
      <c r="G4" s="255"/>
    </row>
    <row r="5" spans="1:7">
      <c r="A5" s="253" t="s">
        <v>736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138</v>
      </c>
      <c r="B7" s="278" t="s">
        <v>5</v>
      </c>
      <c r="C7" s="278"/>
      <c r="D7" s="278"/>
      <c r="E7" s="278"/>
      <c r="F7" s="278"/>
      <c r="G7" s="278" t="s">
        <v>6</v>
      </c>
    </row>
    <row r="8" spans="1:7" ht="30">
      <c r="A8" s="273"/>
      <c r="B8" s="172" t="s">
        <v>7</v>
      </c>
      <c r="C8" s="239" t="s">
        <v>99</v>
      </c>
      <c r="D8" s="239" t="s">
        <v>91</v>
      </c>
      <c r="E8" s="239" t="s">
        <v>10</v>
      </c>
      <c r="F8" s="239" t="s">
        <v>92</v>
      </c>
      <c r="G8" s="288"/>
    </row>
    <row r="9" spans="1:7">
      <c r="A9" s="26" t="s">
        <v>139</v>
      </c>
      <c r="B9" s="240">
        <f>B10+B11+B12+B15+B16+B19</f>
        <v>0</v>
      </c>
      <c r="C9" s="240">
        <f t="shared" ref="C9:G9" si="0">C10+C11+C12+C15+C16+C19</f>
        <v>12282640.460000001</v>
      </c>
      <c r="D9" s="240">
        <f t="shared" si="0"/>
        <v>12282640.460000001</v>
      </c>
      <c r="E9" s="240">
        <f t="shared" si="0"/>
        <v>2189404.58</v>
      </c>
      <c r="F9" s="240">
        <f t="shared" si="0"/>
        <v>2189404.58</v>
      </c>
      <c r="G9" s="240">
        <f t="shared" si="0"/>
        <v>10093235.880000001</v>
      </c>
    </row>
    <row r="10" spans="1:7">
      <c r="A10" s="27" t="s">
        <v>140</v>
      </c>
      <c r="B10" s="241">
        <f>+F6a!B12</f>
        <v>0</v>
      </c>
      <c r="C10" s="241">
        <f>+F6a!C12</f>
        <v>12282640.460000001</v>
      </c>
      <c r="D10" s="241">
        <f>+F6a!D12</f>
        <v>12282640.460000001</v>
      </c>
      <c r="E10" s="241">
        <f>+F6a!E12</f>
        <v>2189404.58</v>
      </c>
      <c r="F10" s="241">
        <f>+F6a!F12</f>
        <v>2189404.58</v>
      </c>
      <c r="G10" s="241">
        <f>+F6a!G12</f>
        <v>10093235.880000001</v>
      </c>
    </row>
    <row r="11" spans="1:7">
      <c r="A11" s="27" t="s">
        <v>141</v>
      </c>
      <c r="B11" s="242">
        <v>0</v>
      </c>
      <c r="C11" s="242">
        <v>0</v>
      </c>
      <c r="D11" s="242">
        <f>B11+C11</f>
        <v>0</v>
      </c>
      <c r="E11" s="242">
        <v>0</v>
      </c>
      <c r="F11" s="242">
        <v>0</v>
      </c>
      <c r="G11" s="242">
        <f>D11-E11</f>
        <v>0</v>
      </c>
    </row>
    <row r="12" spans="1:7">
      <c r="A12" s="27" t="s">
        <v>142</v>
      </c>
      <c r="B12" s="242">
        <f>B13+B14</f>
        <v>0</v>
      </c>
      <c r="C12" s="242">
        <f t="shared" ref="C12:G12" si="1">C13+C14</f>
        <v>0</v>
      </c>
      <c r="D12" s="242">
        <f t="shared" si="1"/>
        <v>0</v>
      </c>
      <c r="E12" s="242">
        <f t="shared" si="1"/>
        <v>0</v>
      </c>
      <c r="F12" s="242">
        <f t="shared" si="1"/>
        <v>0</v>
      </c>
      <c r="G12" s="242">
        <f t="shared" si="1"/>
        <v>0</v>
      </c>
    </row>
    <row r="13" spans="1:7">
      <c r="A13" s="30" t="s">
        <v>143</v>
      </c>
      <c r="B13" s="242">
        <v>0</v>
      </c>
      <c r="C13" s="242">
        <v>0</v>
      </c>
      <c r="D13" s="242">
        <f>B13+C13</f>
        <v>0</v>
      </c>
      <c r="E13" s="242">
        <v>0</v>
      </c>
      <c r="F13" s="242">
        <v>0</v>
      </c>
      <c r="G13" s="242">
        <f>D13-E13</f>
        <v>0</v>
      </c>
    </row>
    <row r="14" spans="1:7">
      <c r="A14" s="30" t="s">
        <v>144</v>
      </c>
      <c r="B14" s="242">
        <v>0</v>
      </c>
      <c r="C14" s="242">
        <v>0</v>
      </c>
      <c r="D14" s="242">
        <f>B14+C14</f>
        <v>0</v>
      </c>
      <c r="E14" s="242">
        <v>0</v>
      </c>
      <c r="F14" s="242">
        <v>0</v>
      </c>
      <c r="G14" s="242">
        <f>D14-E14</f>
        <v>0</v>
      </c>
    </row>
    <row r="15" spans="1:7">
      <c r="A15" s="27" t="s">
        <v>145</v>
      </c>
      <c r="B15" s="242">
        <v>0</v>
      </c>
      <c r="C15" s="242">
        <v>0</v>
      </c>
      <c r="D15" s="242">
        <f>B15+C15</f>
        <v>0</v>
      </c>
      <c r="E15" s="242">
        <v>0</v>
      </c>
      <c r="F15" s="242">
        <v>0</v>
      </c>
      <c r="G15" s="242">
        <f>D15-E15</f>
        <v>0</v>
      </c>
    </row>
    <row r="16" spans="1:7" ht="30">
      <c r="A16" s="31" t="s">
        <v>146</v>
      </c>
      <c r="B16" s="242">
        <f>B17+B18</f>
        <v>0</v>
      </c>
      <c r="C16" s="242">
        <f t="shared" ref="C16:G16" si="2">C17+C18</f>
        <v>0</v>
      </c>
      <c r="D16" s="242">
        <f t="shared" si="2"/>
        <v>0</v>
      </c>
      <c r="E16" s="242">
        <f t="shared" si="2"/>
        <v>0</v>
      </c>
      <c r="F16" s="242">
        <f t="shared" si="2"/>
        <v>0</v>
      </c>
      <c r="G16" s="242">
        <f t="shared" si="2"/>
        <v>0</v>
      </c>
    </row>
    <row r="17" spans="1:7">
      <c r="A17" s="30" t="s">
        <v>147</v>
      </c>
      <c r="B17" s="242">
        <v>0</v>
      </c>
      <c r="C17" s="242">
        <v>0</v>
      </c>
      <c r="D17" s="242">
        <f>B17+C17</f>
        <v>0</v>
      </c>
      <c r="E17" s="242">
        <v>0</v>
      </c>
      <c r="F17" s="242">
        <v>0</v>
      </c>
      <c r="G17" s="242">
        <f>D17-E17</f>
        <v>0</v>
      </c>
    </row>
    <row r="18" spans="1:7">
      <c r="A18" s="30" t="s">
        <v>148</v>
      </c>
      <c r="B18" s="242">
        <v>0</v>
      </c>
      <c r="C18" s="242">
        <v>0</v>
      </c>
      <c r="D18" s="242">
        <f>B18+C18</f>
        <v>0</v>
      </c>
      <c r="E18" s="242">
        <v>0</v>
      </c>
      <c r="F18" s="242">
        <v>0</v>
      </c>
      <c r="G18" s="242">
        <f>D18-E18</f>
        <v>0</v>
      </c>
    </row>
    <row r="19" spans="1:7">
      <c r="A19" s="27" t="s">
        <v>149</v>
      </c>
      <c r="B19" s="242">
        <v>0</v>
      </c>
      <c r="C19" s="242">
        <v>0</v>
      </c>
      <c r="D19" s="242">
        <f>B19+C19</f>
        <v>0</v>
      </c>
      <c r="E19" s="242">
        <v>0</v>
      </c>
      <c r="F19" s="242">
        <v>0</v>
      </c>
      <c r="G19" s="242">
        <f>D19-E19</f>
        <v>0</v>
      </c>
    </row>
    <row r="20" spans="1:7">
      <c r="A20" s="28"/>
      <c r="B20" s="243"/>
      <c r="C20" s="243"/>
      <c r="D20" s="243"/>
      <c r="E20" s="243"/>
      <c r="F20" s="243"/>
      <c r="G20" s="243"/>
    </row>
    <row r="21" spans="1:7">
      <c r="A21" s="25" t="s">
        <v>150</v>
      </c>
      <c r="B21" s="240">
        <f>B22+B23+B24+B27+B28+B31</f>
        <v>0</v>
      </c>
      <c r="C21" s="240">
        <f t="shared" ref="C21:G21" si="3">C22+C23+C24+C27+C28+C31</f>
        <v>0</v>
      </c>
      <c r="D21" s="240">
        <f t="shared" si="3"/>
        <v>0</v>
      </c>
      <c r="E21" s="240">
        <f t="shared" si="3"/>
        <v>0</v>
      </c>
      <c r="F21" s="240">
        <f t="shared" si="3"/>
        <v>0</v>
      </c>
      <c r="G21" s="240">
        <f t="shared" si="3"/>
        <v>0</v>
      </c>
    </row>
    <row r="22" spans="1:7">
      <c r="A22" s="27" t="s">
        <v>331</v>
      </c>
      <c r="B22" s="241">
        <v>0</v>
      </c>
      <c r="C22" s="241">
        <v>0</v>
      </c>
      <c r="D22" s="242">
        <f>B22+C22</f>
        <v>0</v>
      </c>
      <c r="E22" s="241">
        <v>0</v>
      </c>
      <c r="F22" s="241">
        <v>0</v>
      </c>
      <c r="G22" s="242">
        <f>D22-E22</f>
        <v>0</v>
      </c>
    </row>
    <row r="23" spans="1:7">
      <c r="A23" s="27" t="s">
        <v>141</v>
      </c>
      <c r="B23" s="242">
        <v>0</v>
      </c>
      <c r="C23" s="242">
        <v>0</v>
      </c>
      <c r="D23" s="242">
        <f>B23+C23</f>
        <v>0</v>
      </c>
      <c r="E23" s="242">
        <v>0</v>
      </c>
      <c r="F23" s="242">
        <v>0</v>
      </c>
      <c r="G23" s="242">
        <f>D23-E23</f>
        <v>0</v>
      </c>
    </row>
    <row r="24" spans="1:7">
      <c r="A24" s="27" t="s">
        <v>142</v>
      </c>
      <c r="B24" s="242">
        <f>B25+B26</f>
        <v>0</v>
      </c>
      <c r="C24" s="242">
        <f>C25+C26</f>
        <v>0</v>
      </c>
      <c r="D24" s="242">
        <f>D25+D26</f>
        <v>0</v>
      </c>
      <c r="E24" s="242">
        <f t="shared" ref="E24:G24" si="4">E25+E26</f>
        <v>0</v>
      </c>
      <c r="F24" s="242">
        <f t="shared" si="4"/>
        <v>0</v>
      </c>
      <c r="G24" s="242">
        <f t="shared" si="4"/>
        <v>0</v>
      </c>
    </row>
    <row r="25" spans="1:7">
      <c r="A25" s="30" t="s">
        <v>143</v>
      </c>
      <c r="B25" s="242">
        <v>0</v>
      </c>
      <c r="C25" s="242">
        <v>0</v>
      </c>
      <c r="D25" s="242">
        <f>B25+C25</f>
        <v>0</v>
      </c>
      <c r="E25" s="242">
        <v>0</v>
      </c>
      <c r="F25" s="242">
        <v>0</v>
      </c>
      <c r="G25" s="242">
        <f>D25-E25</f>
        <v>0</v>
      </c>
    </row>
    <row r="26" spans="1:7">
      <c r="A26" s="30" t="s">
        <v>144</v>
      </c>
      <c r="B26" s="242">
        <v>0</v>
      </c>
      <c r="C26" s="242">
        <v>0</v>
      </c>
      <c r="D26" s="242">
        <f>B26+C26</f>
        <v>0</v>
      </c>
      <c r="E26" s="242">
        <v>0</v>
      </c>
      <c r="F26" s="242">
        <v>0</v>
      </c>
      <c r="G26" s="242">
        <f>D26-E26</f>
        <v>0</v>
      </c>
    </row>
    <row r="27" spans="1:7">
      <c r="A27" s="27" t="s">
        <v>145</v>
      </c>
      <c r="B27" s="242">
        <v>0</v>
      </c>
      <c r="C27" s="242">
        <v>0</v>
      </c>
      <c r="D27" s="242">
        <f>B27+C27</f>
        <v>0</v>
      </c>
      <c r="E27" s="242">
        <v>0</v>
      </c>
      <c r="F27" s="242">
        <v>0</v>
      </c>
      <c r="G27" s="242">
        <f>D27-E27</f>
        <v>0</v>
      </c>
    </row>
    <row r="28" spans="1:7" ht="30">
      <c r="A28" s="31" t="s">
        <v>146</v>
      </c>
      <c r="B28" s="242">
        <f>B29+B30</f>
        <v>0</v>
      </c>
      <c r="C28" s="242">
        <f t="shared" ref="C28:G28" si="5">C29+C30</f>
        <v>0</v>
      </c>
      <c r="D28" s="242">
        <f t="shared" si="5"/>
        <v>0</v>
      </c>
      <c r="E28" s="242">
        <f t="shared" si="5"/>
        <v>0</v>
      </c>
      <c r="F28" s="242">
        <f t="shared" si="5"/>
        <v>0</v>
      </c>
      <c r="G28" s="242">
        <f t="shared" si="5"/>
        <v>0</v>
      </c>
    </row>
    <row r="29" spans="1:7">
      <c r="A29" s="30" t="s">
        <v>147</v>
      </c>
      <c r="B29" s="242">
        <v>0</v>
      </c>
      <c r="C29" s="242">
        <v>0</v>
      </c>
      <c r="D29" s="242">
        <f>B29+C29</f>
        <v>0</v>
      </c>
      <c r="E29" s="242">
        <v>0</v>
      </c>
      <c r="F29" s="242">
        <v>0</v>
      </c>
      <c r="G29" s="242">
        <f>D29-E29</f>
        <v>0</v>
      </c>
    </row>
    <row r="30" spans="1:7">
      <c r="A30" s="30" t="s">
        <v>148</v>
      </c>
      <c r="B30" s="242">
        <v>0</v>
      </c>
      <c r="C30" s="242">
        <v>0</v>
      </c>
      <c r="D30" s="242">
        <f>B30+C30</f>
        <v>0</v>
      </c>
      <c r="E30" s="242">
        <v>0</v>
      </c>
      <c r="F30" s="242">
        <v>0</v>
      </c>
      <c r="G30" s="242">
        <f>D30-E30</f>
        <v>0</v>
      </c>
    </row>
    <row r="31" spans="1:7">
      <c r="A31" s="27" t="s">
        <v>149</v>
      </c>
      <c r="B31" s="242">
        <v>0</v>
      </c>
      <c r="C31" s="242">
        <v>0</v>
      </c>
      <c r="D31" s="242">
        <f>B31+C31</f>
        <v>0</v>
      </c>
      <c r="E31" s="242">
        <v>0</v>
      </c>
      <c r="F31" s="242">
        <v>0</v>
      </c>
      <c r="G31" s="242">
        <f>D31-E31</f>
        <v>0</v>
      </c>
    </row>
    <row r="32" spans="1:7">
      <c r="A32" s="28"/>
      <c r="B32" s="243"/>
      <c r="C32" s="243"/>
      <c r="D32" s="243"/>
      <c r="E32" s="243"/>
      <c r="F32" s="243"/>
      <c r="G32" s="243"/>
    </row>
    <row r="33" spans="1:7">
      <c r="A33" s="29" t="s">
        <v>151</v>
      </c>
      <c r="B33" s="240">
        <f>B9+B21</f>
        <v>0</v>
      </c>
      <c r="C33" s="240">
        <f t="shared" ref="C33:G33" si="6">C9+C21</f>
        <v>12282640.460000001</v>
      </c>
      <c r="D33" s="240">
        <f t="shared" si="6"/>
        <v>12282640.460000001</v>
      </c>
      <c r="E33" s="240">
        <f t="shared" si="6"/>
        <v>2189404.58</v>
      </c>
      <c r="F33" s="240">
        <f t="shared" si="6"/>
        <v>2189404.58</v>
      </c>
      <c r="G33" s="240">
        <f t="shared" si="6"/>
        <v>10093235.880000001</v>
      </c>
    </row>
    <row r="34" spans="1:7">
      <c r="A34" s="32"/>
      <c r="B34" s="244"/>
      <c r="C34" s="244"/>
      <c r="D34" s="244"/>
      <c r="E34" s="244"/>
      <c r="F34" s="244"/>
      <c r="G34" s="244"/>
    </row>
    <row r="35" spans="1:7">
      <c r="A35" s="14" t="s">
        <v>731</v>
      </c>
    </row>
    <row r="36" spans="1:7">
      <c r="A36" s="87"/>
    </row>
    <row r="37" spans="1:7">
      <c r="A37" s="87"/>
    </row>
    <row r="38" spans="1:7">
      <c r="A38" s="87"/>
    </row>
    <row r="39" spans="1:7">
      <c r="A39" s="8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3_Guía</vt:lpstr>
      <vt:lpstr>'F2'!Área_de_impresión</vt:lpstr>
      <vt:lpstr>'F4'!Área_de_impresión</vt:lpstr>
      <vt:lpstr>'F6a'!Área_de_impresión</vt:lpstr>
      <vt:lpstr>'F6c'!Área_de_impresión</vt:lpstr>
      <vt:lpstr>'Anexo 3_Guía'!Títulos_a_imprimir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15fide3</cp:lastModifiedBy>
  <cp:lastPrinted>2024-04-16T14:56:16Z</cp:lastPrinted>
  <dcterms:created xsi:type="dcterms:W3CDTF">2018-11-21T18:09:30Z</dcterms:created>
  <dcterms:modified xsi:type="dcterms:W3CDTF">2024-04-24T17:30:16Z</dcterms:modified>
</cp:coreProperties>
</file>